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drawings/drawing3.xml" ContentType="application/vnd.openxmlformats-officedocument.drawing+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3040" windowHeight="9060" tabRatio="786" firstSheet="47" activeTab="47"/>
  </bookViews>
  <sheets>
    <sheet name="索引目录" sheetId="106" state="hidden" r:id="rId1"/>
    <sheet name="填表说明" sheetId="142" state="hidden" r:id="rId2"/>
    <sheet name="基本情况" sheetId="108" state="hidden" r:id="rId3"/>
    <sheet name="资产负债表" sheetId="109" state="hidden" r:id="rId4"/>
    <sheet name="汇总表" sheetId="1" state="hidden" r:id="rId5"/>
    <sheet name="分类汇总" sheetId="2" state="hidden" r:id="rId6"/>
    <sheet name="流动汇总" sheetId="3" state="hidden" r:id="rId7"/>
    <sheet name="现金" sheetId="4" state="hidden" r:id="rId8"/>
    <sheet name="银行存款" sheetId="5" state="hidden" r:id="rId9"/>
    <sheet name="其他货币资金" sheetId="6" state="hidden" r:id="rId10"/>
    <sheet name="交易性金融资产汇总" sheetId="7" state="hidden" r:id="rId11"/>
    <sheet name="交易性-股票" sheetId="8" state="hidden" r:id="rId12"/>
    <sheet name="交易性-债券" sheetId="9" state="hidden" r:id="rId13"/>
    <sheet name="交易性-基金" sheetId="121" state="hidden" r:id="rId14"/>
    <sheet name="应收票据" sheetId="98" state="hidden" r:id="rId15"/>
    <sheet name="应收账款" sheetId="11" state="hidden" r:id="rId16"/>
    <sheet name="预付账款" sheetId="14" state="hidden" r:id="rId17"/>
    <sheet name="应收利息" sheetId="13" state="hidden" r:id="rId18"/>
    <sheet name="应收股利（利润）" sheetId="12" state="hidden" r:id="rId19"/>
    <sheet name="其他应收款" sheetId="16" state="hidden" r:id="rId20"/>
    <sheet name="存货汇总" sheetId="17" state="hidden" r:id="rId21"/>
    <sheet name="材料采购（在途物资）" sheetId="19" state="hidden" r:id="rId22"/>
    <sheet name="原材料" sheetId="18" state="hidden" r:id="rId23"/>
    <sheet name="在库周转材料" sheetId="20" state="hidden" r:id="rId24"/>
    <sheet name="委托加工物资" sheetId="100" state="hidden" r:id="rId25"/>
    <sheet name="产成品（库存商品）" sheetId="23" state="hidden" r:id="rId26"/>
    <sheet name="在产品（自制半成品）" sheetId="99" state="hidden" r:id="rId27"/>
    <sheet name="发出商品" sheetId="116" state="hidden" r:id="rId28"/>
    <sheet name="在用周转材料" sheetId="26" state="hidden" r:id="rId29"/>
    <sheet name="消耗性生物资产" sheetId="144" state="hidden" r:id="rId30"/>
    <sheet name="一年到期非流动资产" sheetId="31" state="hidden" r:id="rId31"/>
    <sheet name="其他流动资产" sheetId="32" state="hidden" r:id="rId32"/>
    <sheet name="非流动资产汇总" sheetId="125" state="hidden" r:id="rId33"/>
    <sheet name="可供出售金融资产汇总" sheetId="33" state="hidden" r:id="rId34"/>
    <sheet name="可出售-股票" sheetId="34" state="hidden" r:id="rId35"/>
    <sheet name="可出售-债券" sheetId="35" state="hidden" r:id="rId36"/>
    <sheet name="可出售-其他" sheetId="123" state="hidden" r:id="rId37"/>
    <sheet name="持有到期投资" sheetId="124" state="hidden" r:id="rId38"/>
    <sheet name="长期应收" sheetId="127" state="hidden" r:id="rId39"/>
    <sheet name="股权投资" sheetId="36" state="hidden" r:id="rId40"/>
    <sheet name="投资性房地产" sheetId="126" state="hidden" r:id="rId41"/>
    <sheet name="固定资产汇总" sheetId="37" state="hidden" r:id="rId42"/>
    <sheet name="房屋建筑物" sheetId="38" state="hidden" r:id="rId43"/>
    <sheet name="构筑物" sheetId="39" state="hidden" r:id="rId44"/>
    <sheet name="管道沟槽" sheetId="40" state="hidden" r:id="rId45"/>
    <sheet name="井巷" sheetId="141" state="hidden" r:id="rId46"/>
    <sheet name="机器设备" sheetId="41" state="hidden" r:id="rId47"/>
    <sheet name="车辆" sheetId="42" r:id="rId48"/>
    <sheet name="快速变现折扣测算" sheetId="147" state="hidden" r:id="rId49"/>
    <sheet name="Sheet1" sheetId="145" state="hidden" r:id="rId50"/>
    <sheet name="电子设备" sheetId="43" state="hidden" r:id="rId51"/>
    <sheet name="土地" sheetId="120" state="hidden" r:id="rId52"/>
    <sheet name="在建工程汇总" sheetId="128" state="hidden" r:id="rId53"/>
    <sheet name="在建（土建）" sheetId="45" state="hidden" r:id="rId54"/>
    <sheet name="在建（设备）" sheetId="46" state="hidden" r:id="rId55"/>
    <sheet name="工程物资" sheetId="44" state="hidden" r:id="rId56"/>
    <sheet name="固定资产清理" sheetId="47" state="hidden" r:id="rId57"/>
    <sheet name="生产性生物资产" sheetId="129" state="hidden" r:id="rId58"/>
    <sheet name="油气资产" sheetId="130" state="hidden" r:id="rId59"/>
    <sheet name="无形资产汇总" sheetId="131" state="hidden" r:id="rId60"/>
    <sheet name="无形-土地" sheetId="49" state="hidden" r:id="rId61"/>
    <sheet name="无形-其他" sheetId="50" state="hidden" r:id="rId62"/>
    <sheet name="开发支出" sheetId="132" state="hidden" r:id="rId63"/>
    <sheet name="商誉" sheetId="133" state="hidden" r:id="rId64"/>
    <sheet name="长期待摊费用" sheetId="52" state="hidden" r:id="rId65"/>
    <sheet name="递延所得税资产" sheetId="54" state="hidden" r:id="rId66"/>
    <sheet name="其他非流动资产" sheetId="53" state="hidden" r:id="rId67"/>
    <sheet name="流动负债汇总" sheetId="55" state="hidden" r:id="rId68"/>
    <sheet name="短期借款" sheetId="56" state="hidden" r:id="rId69"/>
    <sheet name="交易性金融负债" sheetId="134" state="hidden" r:id="rId70"/>
    <sheet name="应付票据" sheetId="57" state="hidden" r:id="rId71"/>
    <sheet name="应付账款" sheetId="58" state="hidden" r:id="rId72"/>
    <sheet name="预收账款" sheetId="59" state="hidden" r:id="rId73"/>
    <sheet name="职工薪酬" sheetId="62" state="hidden" r:id="rId74"/>
    <sheet name="应交税费" sheetId="64" state="hidden" r:id="rId75"/>
    <sheet name="应付利息" sheetId="135" state="hidden" r:id="rId76"/>
    <sheet name="应付股利（利润）" sheetId="65" state="hidden" r:id="rId77"/>
    <sheet name="其他应付款" sheetId="61" state="hidden" r:id="rId78"/>
    <sheet name="一年到期非流动负债" sheetId="68" state="hidden" r:id="rId79"/>
    <sheet name="其他流动负债" sheetId="69" state="hidden" r:id="rId80"/>
    <sheet name="非流动负债汇总 " sheetId="70" state="hidden" r:id="rId81"/>
    <sheet name="长期借款" sheetId="71" state="hidden" r:id="rId82"/>
    <sheet name="应付债券" sheetId="110" state="hidden" r:id="rId83"/>
    <sheet name="长期应付款" sheetId="73" state="hidden" r:id="rId84"/>
    <sheet name="专项应付款" sheetId="111" state="hidden" r:id="rId85"/>
    <sheet name="预计负债" sheetId="136" state="hidden" r:id="rId86"/>
    <sheet name="递延所得税负债" sheetId="76" state="hidden" r:id="rId87"/>
    <sheet name="其他非流动负债" sheetId="96" state="hidden" r:id="rId88"/>
    <sheet name="00000000" sheetId="78" state="veryHidden" r:id="rId89"/>
  </sheets>
  <definedNames>
    <definedName name="_xlnm.Print_Area" localSheetId="21">'材料采购（在途物资）'!$A$2:$Q$29</definedName>
    <definedName name="_xlnm.Print_Area" localSheetId="25">'产成品（库存商品）'!$A$2:$AA$27</definedName>
    <definedName name="_xlnm.Print_Area" localSheetId="47">车辆!$A$1:$F$14</definedName>
    <definedName name="_xlnm.Print_Area" localSheetId="37">持有到期投资!$A$2:$L$29</definedName>
    <definedName name="_xlnm.Print_Area" localSheetId="20">存货汇总!$A$2:$G$29</definedName>
    <definedName name="_xlnm.Print_Area" localSheetId="86">递延所得税负债!$A$2:$H$29</definedName>
    <definedName name="_xlnm.Print_Area" localSheetId="65">递延所得税资产!$A$2:$H$29</definedName>
    <definedName name="_xlnm.Print_Area" localSheetId="50">电子设备!$A$2:$W$211</definedName>
    <definedName name="_xlnm.Print_Area" localSheetId="68">短期借款!$A$2:$N$29</definedName>
    <definedName name="_xlnm.Print_Area" localSheetId="27">发出商品!$A$2:$T$29</definedName>
    <definedName name="_xlnm.Print_Area" localSheetId="42">房屋建筑物!$A$2:$AK$31</definedName>
    <definedName name="_xlnm.Print_Area" localSheetId="80">'非流动负债汇总 '!$A$2:$G$29</definedName>
    <definedName name="_xlnm.Print_Area" localSheetId="32">非流动资产汇总!$A$2:$G$29</definedName>
    <definedName name="_xlnm.Print_Area" localSheetId="5">分类汇总!$A$2:$G$60</definedName>
    <definedName name="_xlnm.Print_Area" localSheetId="55">工程物资!$A$2:$P$29</definedName>
    <definedName name="_xlnm.Print_Area" localSheetId="43">构筑物!$A$2:$AA$31</definedName>
    <definedName name="_xlnm.Print_Area" localSheetId="39">股权投资!$A$2:$L$29</definedName>
    <definedName name="_xlnm.Print_Area" localSheetId="41">固定资产汇总!$A$2:$L$29</definedName>
    <definedName name="_xlnm.Print_Area" localSheetId="56">固定资产清理!$A$2:$H$29</definedName>
    <definedName name="_xlnm.Print_Area" localSheetId="44">管道沟槽!$A$2:$AB$31</definedName>
    <definedName name="_xlnm.Print_Area" localSheetId="4">汇总表!$A$2:$G$31</definedName>
    <definedName name="_xlnm.Print_Area" localSheetId="46">机器设备!$A$2:$X$211</definedName>
    <definedName name="_xlnm.Print_Area" localSheetId="11">'交易性-股票'!$A$2:$L$29</definedName>
    <definedName name="_xlnm.Print_Area" localSheetId="13">'交易性-基金'!$A$2:$L$29</definedName>
    <definedName name="_xlnm.Print_Area" localSheetId="69">交易性金融负债!$A$2:$I$29</definedName>
    <definedName name="_xlnm.Print_Area" localSheetId="10">交易性金融资产汇总!$A$2:$G$29</definedName>
    <definedName name="_xlnm.Print_Area" localSheetId="12">'交易性-债券'!$A$2:$K$29</definedName>
    <definedName name="_xlnm.Print_Area" localSheetId="45">井巷!$A$2:$AI$29</definedName>
    <definedName name="_xlnm.Print_Area" localSheetId="62">开发支出!$A$2:$I$29</definedName>
    <definedName name="_xlnm.Print_Area" localSheetId="34">'可出售-股票'!$A$2:$M$29</definedName>
    <definedName name="_xlnm.Print_Area" localSheetId="36">'可出售-其他'!$A$2:$L$29</definedName>
    <definedName name="_xlnm.Print_Area" localSheetId="35">'可出售-债券'!$A$2:$L$29</definedName>
    <definedName name="_xlnm.Print_Area" localSheetId="33">可供出售金融资产汇总!$A$2:$G$29</definedName>
    <definedName name="_xlnm.Print_Area" localSheetId="67">流动负债汇总!$A$2:$G$31</definedName>
    <definedName name="_xlnm.Print_Area" localSheetId="6">流动汇总!$A$2:$I$29</definedName>
    <definedName name="_xlnm.Print_Area" localSheetId="87">其他非流动负债!$A$2:$I$29</definedName>
    <definedName name="_xlnm.Print_Area" localSheetId="66">其他非流动资产!$A$2:$I$29</definedName>
    <definedName name="_xlnm.Print_Area" localSheetId="9">其他货币资金!$A$2:$L$29</definedName>
    <definedName name="_xlnm.Print_Area" localSheetId="79">其他流动负债!$A$2:$I$29</definedName>
    <definedName name="_xlnm.Print_Area" localSheetId="31">其他流动资产!$A$2:$J$29</definedName>
    <definedName name="_xlnm.Print_Area" localSheetId="77">其他应付款!$A$2:$J$29</definedName>
    <definedName name="_xlnm.Print_Area" localSheetId="19">其他应收款!$A$2:$T$29</definedName>
    <definedName name="_xlnm.Print_Area" localSheetId="63">商誉!$A$2:$I$29</definedName>
    <definedName name="_xlnm.Print_Area" localSheetId="57">生产性生物资产!$A$2:$W$29</definedName>
    <definedName name="_xlnm.Print_Area" localSheetId="40">投资性房地产!$A$2:$AM$48</definedName>
    <definedName name="_xlnm.Print_Area" localSheetId="51">土地!$A$2:$X$29</definedName>
    <definedName name="_xlnm.Print_Area" localSheetId="24">委托加工物资!$A$2:$Q$29</definedName>
    <definedName name="_xlnm.Print_Area" localSheetId="61">'无形-其他'!$A$2:$N$29</definedName>
    <definedName name="_xlnm.Print_Area" localSheetId="60">'无形-土地'!$A$2:$T$29</definedName>
    <definedName name="_xlnm.Print_Area" localSheetId="59">无形资产汇总!$A$2:$G$29</definedName>
    <definedName name="_xlnm.Print_Area" localSheetId="7">现金!$A$2:$K$29</definedName>
    <definedName name="_xlnm.Print_Area" localSheetId="29">消耗性生物资产!$A$2:$R$29</definedName>
    <definedName name="_xlnm.Print_Area" localSheetId="78">一年到期非流动负债!$A$2:$J$29</definedName>
    <definedName name="_xlnm.Print_Area" localSheetId="30">一年到期非流动资产!$A$2:$J$29</definedName>
    <definedName name="_xlnm.Print_Area" localSheetId="8">银行存款!$A$2:$M$29</definedName>
    <definedName name="_xlnm.Print_Area" localSheetId="76">'应付股利（利润）'!$A$2:$I$29</definedName>
    <definedName name="_xlnm.Print_Area" localSheetId="75">应付利息!$A$2:$K$29</definedName>
    <definedName name="_xlnm.Print_Area" localSheetId="70">应付票据!$A$2:$K$29</definedName>
    <definedName name="_xlnm.Print_Area" localSheetId="82">应付债券!$A$2:$K$29</definedName>
    <definedName name="_xlnm.Print_Area" localSheetId="71">应付账款!$A$2:$J$70</definedName>
    <definedName name="_xlnm.Print_Area" localSheetId="74">应交税费!$A$2:$I$29</definedName>
    <definedName name="_xlnm.Print_Area" localSheetId="18">'应收股利（利润）'!$A$2:$J$29</definedName>
    <definedName name="_xlnm.Print_Area" localSheetId="17">应收利息!$A$2:$L$29</definedName>
    <definedName name="_xlnm.Print_Area" localSheetId="14">应收票据!$A$2:$L$29</definedName>
    <definedName name="_xlnm.Print_Area" localSheetId="15">应收账款!$A$2:$T$29</definedName>
    <definedName name="_xlnm.Print_Area" localSheetId="58">油气资产!$A$2:$U$29</definedName>
    <definedName name="_xlnm.Print_Area" localSheetId="16">预付账款!$A$2:$L$29</definedName>
    <definedName name="_xlnm.Print_Area" localSheetId="85">预计负债!$A$2:$I$29</definedName>
    <definedName name="_xlnm.Print_Area" localSheetId="72">预收账款!$A$2:$J$29</definedName>
    <definedName name="_xlnm.Print_Area" localSheetId="22">原材料!$A$2:$T$26</definedName>
    <definedName name="_xlnm.Print_Area" localSheetId="26">'在产品（自制半成品）'!$A$2:$AA$25</definedName>
    <definedName name="_xlnm.Print_Area" localSheetId="54">'在建（设备）'!$A$2:$AB$29</definedName>
    <definedName name="_xlnm.Print_Area" localSheetId="53">'在建（土建）'!$A$2:$U$29</definedName>
    <definedName name="_xlnm.Print_Area" localSheetId="52">在建工程汇总!$A$2:$G$29</definedName>
    <definedName name="_xlnm.Print_Area" localSheetId="23">在库周转材料!$A$2:$S$29</definedName>
    <definedName name="_xlnm.Print_Area" localSheetId="28">在用周转材料!$A$2:$R$37</definedName>
    <definedName name="_xlnm.Print_Area" localSheetId="64">长期待摊费用!$A$2:$L$29</definedName>
    <definedName name="_xlnm.Print_Area" localSheetId="81">长期借款!$A$2:$N$29</definedName>
    <definedName name="_xlnm.Print_Area" localSheetId="83">长期应付款!$A$2:$M$29</definedName>
    <definedName name="_xlnm.Print_Area" localSheetId="38">长期应收!$A$2:$J$29</definedName>
    <definedName name="_xlnm.Print_Area" localSheetId="73">职工薪酬!$A$2:$H$29</definedName>
    <definedName name="_xlnm.Print_Area" localSheetId="84">专项应付款!$A$2:$H$29</definedName>
    <definedName name="_xlnm.Print_Area" localSheetId="3">资产负债表!$A$2:$G$71</definedName>
    <definedName name="_xlnm.Print_Titles" localSheetId="21">'材料采购（在途物资）'!$2:$6</definedName>
    <definedName name="_xlnm.Print_Titles" localSheetId="25">'产成品（库存商品）'!$2:$6</definedName>
    <definedName name="_xlnm.Print_Titles" localSheetId="47">车辆!$1:$3</definedName>
    <definedName name="_xlnm.Print_Titles" localSheetId="37">持有到期投资!$2:$5</definedName>
    <definedName name="_xlnm.Print_Titles" localSheetId="20">存货汇总!$2:$5</definedName>
    <definedName name="_xlnm.Print_Titles" localSheetId="86">递延所得税负债!$2:$5</definedName>
    <definedName name="_xlnm.Print_Titles" localSheetId="65">递延所得税资产!$2:$5</definedName>
    <definedName name="_xlnm.Print_Titles" localSheetId="50">电子设备!$2:$6</definedName>
    <definedName name="_xlnm.Print_Titles" localSheetId="68">短期借款!$2:$5</definedName>
    <definedName name="_xlnm.Print_Titles" localSheetId="27">发出商品!$2:$6</definedName>
    <definedName name="_xlnm.Print_Titles" localSheetId="42">房屋建筑物!$2:$6</definedName>
    <definedName name="_xlnm.Print_Titles" localSheetId="80">'非流动负债汇总 '!$2:$5</definedName>
    <definedName name="_xlnm.Print_Titles" localSheetId="32">非流动资产汇总!$2:$5</definedName>
    <definedName name="_xlnm.Print_Titles" localSheetId="5">分类汇总!$2:$5</definedName>
    <definedName name="_xlnm.Print_Titles" localSheetId="55">工程物资!$2:$6</definedName>
    <definedName name="_xlnm.Print_Titles" localSheetId="43">构筑物!$2:$6</definedName>
    <definedName name="_xlnm.Print_Titles" localSheetId="39">股权投资!$2:$5</definedName>
    <definedName name="_xlnm.Print_Titles" localSheetId="41">固定资产汇总!$2:$6</definedName>
    <definedName name="_xlnm.Print_Titles" localSheetId="56">固定资产清理!$2:$5</definedName>
    <definedName name="_xlnm.Print_Titles" localSheetId="44">管道沟槽!$2:$6</definedName>
    <definedName name="_xlnm.Print_Titles" localSheetId="46">机器设备!$2:$6</definedName>
    <definedName name="_xlnm.Print_Titles" localSheetId="11">'交易性-股票'!$2:$5</definedName>
    <definedName name="_xlnm.Print_Titles" localSheetId="13">'交易性-基金'!$2:$5</definedName>
    <definedName name="_xlnm.Print_Titles" localSheetId="69">交易性金融负债!$2:$5</definedName>
    <definedName name="_xlnm.Print_Titles" localSheetId="10">交易性金融资产汇总!$2:$5</definedName>
    <definedName name="_xlnm.Print_Titles" localSheetId="12">'交易性-债券'!$2:$5</definedName>
    <definedName name="_xlnm.Print_Titles" localSheetId="45">井巷!$2:$6</definedName>
    <definedName name="_xlnm.Print_Titles" localSheetId="62">开发支出!$2:$5</definedName>
    <definedName name="_xlnm.Print_Titles" localSheetId="34">'可出售-股票'!$2:$5</definedName>
    <definedName name="_xlnm.Print_Titles" localSheetId="36">'可出售-其他'!$2:$5</definedName>
    <definedName name="_xlnm.Print_Titles" localSheetId="35">'可出售-债券'!$2:$5</definedName>
    <definedName name="_xlnm.Print_Titles" localSheetId="33">可供出售金融资产汇总!$2:$5</definedName>
    <definedName name="_xlnm.Print_Titles" localSheetId="67">流动负债汇总!$2:$5</definedName>
    <definedName name="_xlnm.Print_Titles" localSheetId="87">其他非流动负债!$2:$5</definedName>
    <definedName name="_xlnm.Print_Titles" localSheetId="66">其他非流动资产!$2:$5</definedName>
    <definedName name="_xlnm.Print_Titles" localSheetId="9">其他货币资金!$2:$5</definedName>
    <definedName name="_xlnm.Print_Titles" localSheetId="79">其他流动负债!$2:$5</definedName>
    <definedName name="_xlnm.Print_Titles" localSheetId="31">其他流动资产!$2:$5</definedName>
    <definedName name="_xlnm.Print_Titles" localSheetId="77">其他应付款!$2:$5</definedName>
    <definedName name="_xlnm.Print_Titles" localSheetId="19">其他应收款!$2:$5</definedName>
    <definedName name="_xlnm.Print_Titles" localSheetId="63">商誉!$2:$5</definedName>
    <definedName name="_xlnm.Print_Titles" localSheetId="57">生产性生物资产!$2:$6</definedName>
    <definedName name="_xlnm.Print_Titles" localSheetId="40">投资性房地产!$2:$6</definedName>
    <definedName name="_xlnm.Print_Titles" localSheetId="51">土地!$2:$6</definedName>
    <definedName name="_xlnm.Print_Titles" localSheetId="24">委托加工物资!$2:$6</definedName>
    <definedName name="_xlnm.Print_Titles" localSheetId="61">'无形-其他'!$2:$5</definedName>
    <definedName name="_xlnm.Print_Titles" localSheetId="60">'无形-土地'!$2:$5</definedName>
    <definedName name="_xlnm.Print_Titles" localSheetId="59">无形资产汇总!$2:$5</definedName>
    <definedName name="_xlnm.Print_Titles" localSheetId="7">现金!$2:$5</definedName>
    <definedName name="_xlnm.Print_Titles" localSheetId="29">消耗性生物资产!$2:$6</definedName>
    <definedName name="_xlnm.Print_Titles" localSheetId="78">一年到期非流动负债!$2:$5</definedName>
    <definedName name="_xlnm.Print_Titles" localSheetId="30">一年到期非流动资产!$2:$5</definedName>
    <definedName name="_xlnm.Print_Titles" localSheetId="8">银行存款!$2:$5</definedName>
    <definedName name="_xlnm.Print_Titles" localSheetId="76">'应付股利（利润）'!$2:$5</definedName>
    <definedName name="_xlnm.Print_Titles" localSheetId="75">应付利息!$2:$5</definedName>
    <definedName name="_xlnm.Print_Titles" localSheetId="70">应付票据!$2:$5</definedName>
    <definedName name="_xlnm.Print_Titles" localSheetId="82">应付债券!$2:$5</definedName>
    <definedName name="_xlnm.Print_Titles" localSheetId="71">应付账款!$2:$5</definedName>
    <definedName name="_xlnm.Print_Titles" localSheetId="74">应交税费!$2:$5</definedName>
    <definedName name="_xlnm.Print_Titles" localSheetId="18">'应收股利（利润）'!$2:$5</definedName>
    <definedName name="_xlnm.Print_Titles" localSheetId="17">应收利息!$2:$5</definedName>
    <definedName name="_xlnm.Print_Titles" localSheetId="14">应收票据!$2:$5</definedName>
    <definedName name="_xlnm.Print_Titles" localSheetId="15">应收账款!$2:$5</definedName>
    <definedName name="_xlnm.Print_Titles" localSheetId="58">油气资产!$2:$6</definedName>
    <definedName name="_xlnm.Print_Titles" localSheetId="16">预付账款!$2:$5</definedName>
    <definedName name="_xlnm.Print_Titles" localSheetId="85">预计负债!$2:$5</definedName>
    <definedName name="_xlnm.Print_Titles" localSheetId="72">预收账款!$2:$5</definedName>
    <definedName name="_xlnm.Print_Titles" localSheetId="22">原材料!$2:$6</definedName>
    <definedName name="_xlnm.Print_Titles" localSheetId="26">'在产品（自制半成品）'!$2:$6</definedName>
    <definedName name="_xlnm.Print_Titles" localSheetId="54">'在建（设备）'!$2:$5</definedName>
    <definedName name="_xlnm.Print_Titles" localSheetId="53">'在建（土建）'!$2:$5</definedName>
    <definedName name="_xlnm.Print_Titles" localSheetId="52">在建工程汇总!$2:$5</definedName>
    <definedName name="_xlnm.Print_Titles" localSheetId="23">在库周转材料!$2:$6</definedName>
    <definedName name="_xlnm.Print_Titles" localSheetId="28">在用周转材料!$2:$6</definedName>
    <definedName name="_xlnm.Print_Titles" localSheetId="64">长期待摊费用!$2:$5</definedName>
    <definedName name="_xlnm.Print_Titles" localSheetId="81">长期借款!$2:$5</definedName>
    <definedName name="_xlnm.Print_Titles" localSheetId="83">长期应付款!$2:$6</definedName>
    <definedName name="_xlnm.Print_Titles" localSheetId="38">长期应收!$2:$5</definedName>
    <definedName name="_xlnm.Print_Titles" localSheetId="73">职工薪酬!$2:$5</definedName>
    <definedName name="_xlnm.Print_Titles" localSheetId="84">专项应付款!$2:$5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96" l="1"/>
  <c r="H28" i="96"/>
  <c r="A28" i="96"/>
  <c r="H27" i="96"/>
  <c r="G27" i="96"/>
  <c r="E27" i="96"/>
  <c r="H6" i="96"/>
  <c r="G6" i="96"/>
  <c r="A4" i="96"/>
  <c r="A3" i="96"/>
  <c r="A29" i="76"/>
  <c r="G28" i="76"/>
  <c r="A28" i="76"/>
  <c r="G27" i="76"/>
  <c r="F27" i="76"/>
  <c r="D27" i="76"/>
  <c r="G6" i="76"/>
  <c r="F6" i="76"/>
  <c r="A4" i="76"/>
  <c r="A3" i="76"/>
  <c r="A29" i="136"/>
  <c r="H28" i="136"/>
  <c r="A28" i="136"/>
  <c r="H27" i="136"/>
  <c r="G27" i="136"/>
  <c r="E27" i="136"/>
  <c r="H6" i="136"/>
  <c r="G6" i="136"/>
  <c r="A4" i="136"/>
  <c r="A3" i="136"/>
  <c r="A29" i="111"/>
  <c r="G28" i="111"/>
  <c r="A28" i="111"/>
  <c r="G27" i="111"/>
  <c r="F27" i="111"/>
  <c r="D27" i="111"/>
  <c r="G6" i="111"/>
  <c r="F6" i="111"/>
  <c r="A4" i="111"/>
  <c r="A3" i="111"/>
  <c r="A29" i="73"/>
  <c r="L28" i="73"/>
  <c r="A28" i="73"/>
  <c r="L27" i="73"/>
  <c r="K27" i="73"/>
  <c r="G27" i="73"/>
  <c r="L7" i="73"/>
  <c r="K7" i="73"/>
  <c r="A4" i="73"/>
  <c r="A3" i="73"/>
  <c r="A29" i="110"/>
  <c r="J28" i="110"/>
  <c r="A28" i="110"/>
  <c r="J27" i="110"/>
  <c r="I27" i="110"/>
  <c r="G27" i="110"/>
  <c r="J6" i="110"/>
  <c r="I6" i="110"/>
  <c r="A4" i="110"/>
  <c r="A3" i="110"/>
  <c r="A29" i="71"/>
  <c r="L28" i="71"/>
  <c r="A28" i="71"/>
  <c r="M27" i="71"/>
  <c r="K27" i="71"/>
  <c r="I27" i="71"/>
  <c r="M6" i="71"/>
  <c r="K6" i="71"/>
  <c r="A4" i="71"/>
  <c r="A3" i="71"/>
  <c r="A29" i="70"/>
  <c r="A28" i="70"/>
  <c r="G27" i="70"/>
  <c r="F27" i="70"/>
  <c r="E27" i="70"/>
  <c r="D27" i="70"/>
  <c r="C27" i="70"/>
  <c r="G12" i="70"/>
  <c r="F12" i="70"/>
  <c r="E12" i="70"/>
  <c r="D12" i="70"/>
  <c r="C12" i="70"/>
  <c r="G11" i="70"/>
  <c r="F11" i="70"/>
  <c r="E11" i="70"/>
  <c r="D11" i="70"/>
  <c r="C11" i="70"/>
  <c r="G10" i="70"/>
  <c r="F10" i="70"/>
  <c r="E10" i="70"/>
  <c r="D10" i="70"/>
  <c r="C10" i="70"/>
  <c r="G9" i="70"/>
  <c r="F9" i="70"/>
  <c r="E9" i="70"/>
  <c r="D9" i="70"/>
  <c r="C9" i="70"/>
  <c r="G8" i="70"/>
  <c r="F8" i="70"/>
  <c r="E8" i="70"/>
  <c r="D8" i="70"/>
  <c r="C8" i="70"/>
  <c r="G7" i="70"/>
  <c r="F7" i="70"/>
  <c r="E7" i="70"/>
  <c r="D7" i="70"/>
  <c r="C7" i="70"/>
  <c r="G6" i="70"/>
  <c r="F6" i="70"/>
  <c r="E6" i="70"/>
  <c r="D6" i="70"/>
  <c r="C6" i="70"/>
  <c r="A4" i="70"/>
  <c r="A3" i="70"/>
  <c r="A29" i="69"/>
  <c r="H28" i="69"/>
  <c r="A28" i="69"/>
  <c r="H27" i="69"/>
  <c r="G27" i="69"/>
  <c r="E27" i="69"/>
  <c r="H6" i="69"/>
  <c r="G6" i="69"/>
  <c r="A4" i="69"/>
  <c r="A3" i="69"/>
  <c r="A29" i="68"/>
  <c r="I28" i="68"/>
  <c r="A28" i="68"/>
  <c r="I27" i="68"/>
  <c r="H27" i="68"/>
  <c r="F27" i="68"/>
  <c r="I6" i="68"/>
  <c r="H6" i="68"/>
  <c r="A4" i="68"/>
  <c r="A3" i="68"/>
  <c r="A29" i="61"/>
  <c r="I28" i="61"/>
  <c r="A28" i="61"/>
  <c r="I27" i="61"/>
  <c r="H27" i="61"/>
  <c r="G27" i="61"/>
  <c r="F27" i="61"/>
  <c r="A4" i="61"/>
  <c r="A3" i="61"/>
  <c r="A29" i="65"/>
  <c r="H28" i="65"/>
  <c r="A28" i="65"/>
  <c r="H27" i="65"/>
  <c r="G27" i="65"/>
  <c r="E27" i="65"/>
  <c r="H6" i="65"/>
  <c r="G6" i="65"/>
  <c r="A4" i="65"/>
  <c r="A3" i="65"/>
  <c r="A29" i="135"/>
  <c r="J28" i="135"/>
  <c r="A28" i="135"/>
  <c r="J27" i="135"/>
  <c r="I27" i="135"/>
  <c r="G27" i="135"/>
  <c r="D27" i="135"/>
  <c r="J6" i="135"/>
  <c r="I6" i="135"/>
  <c r="A4" i="135"/>
  <c r="A3" i="135"/>
  <c r="A29" i="64"/>
  <c r="H28" i="64"/>
  <c r="A28" i="64"/>
  <c r="H27" i="64"/>
  <c r="G27" i="64"/>
  <c r="F27" i="64"/>
  <c r="E27" i="64"/>
  <c r="A4" i="64"/>
  <c r="A3" i="64"/>
  <c r="A29" i="62"/>
  <c r="G28" i="62"/>
  <c r="A28" i="62"/>
  <c r="G27" i="62"/>
  <c r="F27" i="62"/>
  <c r="E27" i="62"/>
  <c r="D27" i="62"/>
  <c r="A4" i="62"/>
  <c r="A3" i="62"/>
  <c r="A29" i="59"/>
  <c r="I28" i="59"/>
  <c r="A28" i="59"/>
  <c r="I27" i="59"/>
  <c r="H27" i="59"/>
  <c r="F27" i="59"/>
  <c r="A4" i="59"/>
  <c r="A3" i="59"/>
  <c r="A70" i="58"/>
  <c r="I69" i="58"/>
  <c r="A69" i="58"/>
  <c r="I68" i="58"/>
  <c r="H68" i="58"/>
  <c r="F68" i="58"/>
  <c r="A4" i="58"/>
  <c r="A3" i="58"/>
  <c r="A29" i="57"/>
  <c r="J28" i="57"/>
  <c r="A28" i="57"/>
  <c r="J27" i="57"/>
  <c r="I27" i="57"/>
  <c r="G27" i="57"/>
  <c r="J6" i="57"/>
  <c r="I6" i="57"/>
  <c r="A4" i="57"/>
  <c r="A3" i="57"/>
  <c r="A29" i="134"/>
  <c r="H28" i="134"/>
  <c r="A28" i="134"/>
  <c r="H27" i="134"/>
  <c r="G27" i="134"/>
  <c r="E27" i="134"/>
  <c r="H6" i="134"/>
  <c r="G6" i="134"/>
  <c r="A4" i="134"/>
  <c r="A3" i="134"/>
  <c r="A29" i="56"/>
  <c r="L28" i="56"/>
  <c r="A28" i="56"/>
  <c r="M27" i="56"/>
  <c r="K27" i="56"/>
  <c r="I27" i="56"/>
  <c r="M6" i="56"/>
  <c r="K6" i="56"/>
  <c r="A4" i="56"/>
  <c r="A3" i="56"/>
  <c r="A31" i="55"/>
  <c r="A30" i="55"/>
  <c r="G29" i="55"/>
  <c r="F29" i="55"/>
  <c r="E29" i="55"/>
  <c r="D29" i="55"/>
  <c r="C29" i="55"/>
  <c r="G22" i="55"/>
  <c r="G21" i="55"/>
  <c r="G17" i="55"/>
  <c r="F17" i="55"/>
  <c r="E17" i="55"/>
  <c r="D17" i="55"/>
  <c r="C17" i="55"/>
  <c r="G16" i="55"/>
  <c r="F16" i="55"/>
  <c r="E16" i="55"/>
  <c r="D16" i="55"/>
  <c r="C16" i="55"/>
  <c r="G15" i="55"/>
  <c r="F15" i="55"/>
  <c r="E15" i="55"/>
  <c r="D15" i="55"/>
  <c r="C15" i="55"/>
  <c r="G14" i="55"/>
  <c r="F14" i="55"/>
  <c r="E14" i="55"/>
  <c r="D14" i="55"/>
  <c r="C14" i="55"/>
  <c r="G13" i="55"/>
  <c r="F13" i="55"/>
  <c r="E13" i="55"/>
  <c r="D13" i="55"/>
  <c r="C13" i="55"/>
  <c r="G12" i="55"/>
  <c r="F12" i="55"/>
  <c r="E12" i="55"/>
  <c r="D12" i="55"/>
  <c r="C12" i="55"/>
  <c r="G11" i="55"/>
  <c r="F11" i="55"/>
  <c r="E11" i="55"/>
  <c r="D11" i="55"/>
  <c r="C11" i="55"/>
  <c r="G10" i="55"/>
  <c r="F10" i="55"/>
  <c r="E10" i="55"/>
  <c r="D10" i="55"/>
  <c r="C10" i="55"/>
  <c r="G9" i="55"/>
  <c r="F9" i="55"/>
  <c r="E9" i="55"/>
  <c r="D9" i="55"/>
  <c r="C9" i="55"/>
  <c r="G8" i="55"/>
  <c r="F8" i="55"/>
  <c r="E8" i="55"/>
  <c r="D8" i="55"/>
  <c r="C8" i="55"/>
  <c r="G7" i="55"/>
  <c r="F7" i="55"/>
  <c r="E7" i="55"/>
  <c r="D7" i="55"/>
  <c r="C7" i="55"/>
  <c r="G6" i="55"/>
  <c r="F6" i="55"/>
  <c r="E6" i="55"/>
  <c r="D6" i="55"/>
  <c r="C6" i="55"/>
  <c r="A4" i="55"/>
  <c r="A3" i="55"/>
  <c r="A29" i="53"/>
  <c r="G28" i="53"/>
  <c r="A28" i="53"/>
  <c r="H27" i="53"/>
  <c r="G27" i="53"/>
  <c r="F27" i="53"/>
  <c r="D27" i="53"/>
  <c r="H25" i="53"/>
  <c r="H24" i="53"/>
  <c r="H23" i="53"/>
  <c r="H22" i="53"/>
  <c r="H21" i="53"/>
  <c r="H20" i="53"/>
  <c r="H19" i="53"/>
  <c r="H18" i="53"/>
  <c r="H17" i="53"/>
  <c r="H16" i="53"/>
  <c r="H15" i="53"/>
  <c r="H14" i="53"/>
  <c r="H13" i="53"/>
  <c r="H12" i="53"/>
  <c r="H11" i="53"/>
  <c r="H10" i="53"/>
  <c r="H9" i="53"/>
  <c r="H8" i="53"/>
  <c r="H7" i="53"/>
  <c r="H6" i="53"/>
  <c r="G6" i="53"/>
  <c r="F6" i="53"/>
  <c r="A4" i="53"/>
  <c r="A3" i="53"/>
  <c r="A29" i="54"/>
  <c r="G28" i="54"/>
  <c r="A28" i="54"/>
  <c r="G27" i="54"/>
  <c r="F27" i="54"/>
  <c r="D27" i="54"/>
  <c r="A4" i="54"/>
  <c r="A3" i="54"/>
  <c r="A29" i="52"/>
  <c r="J28" i="52"/>
  <c r="A28" i="52"/>
  <c r="K27" i="52"/>
  <c r="J27" i="52"/>
  <c r="H27" i="52"/>
  <c r="F27" i="52"/>
  <c r="D27" i="52"/>
  <c r="K25" i="52"/>
  <c r="K24" i="52"/>
  <c r="K23" i="52"/>
  <c r="K22" i="52"/>
  <c r="K21" i="52"/>
  <c r="K20" i="52"/>
  <c r="K19" i="52"/>
  <c r="K18" i="52"/>
  <c r="K17" i="52"/>
  <c r="K16" i="52"/>
  <c r="K15" i="52"/>
  <c r="K14" i="52"/>
  <c r="K13" i="52"/>
  <c r="K12" i="52"/>
  <c r="K6" i="52"/>
  <c r="J6" i="52"/>
  <c r="H6" i="52"/>
  <c r="A4" i="52"/>
  <c r="A3" i="52"/>
  <c r="A29" i="133"/>
  <c r="G28" i="133"/>
  <c r="A28" i="133"/>
  <c r="H27" i="133"/>
  <c r="G27" i="133"/>
  <c r="F27" i="133"/>
  <c r="D27" i="133"/>
  <c r="H26" i="133"/>
  <c r="H25" i="133"/>
  <c r="G25" i="133"/>
  <c r="F25" i="133"/>
  <c r="D25" i="133"/>
  <c r="H24" i="133"/>
  <c r="H23" i="133"/>
  <c r="H22" i="133"/>
  <c r="H21" i="133"/>
  <c r="H20" i="133"/>
  <c r="H19" i="133"/>
  <c r="H18" i="133"/>
  <c r="H17" i="133"/>
  <c r="H16" i="133"/>
  <c r="H15" i="133"/>
  <c r="H14" i="133"/>
  <c r="H13" i="133"/>
  <c r="H12" i="133"/>
  <c r="H11" i="133"/>
  <c r="H10" i="133"/>
  <c r="H9" i="133"/>
  <c r="H8" i="133"/>
  <c r="H7" i="133"/>
  <c r="H6" i="133"/>
  <c r="G6" i="133"/>
  <c r="F6" i="133"/>
  <c r="A4" i="133"/>
  <c r="A3" i="133"/>
  <c r="A29" i="132"/>
  <c r="G28" i="132"/>
  <c r="A28" i="132"/>
  <c r="H27" i="132"/>
  <c r="G27" i="132"/>
  <c r="F27" i="132"/>
  <c r="D27" i="132"/>
  <c r="H25" i="132"/>
  <c r="H24" i="132"/>
  <c r="H23" i="132"/>
  <c r="H22" i="132"/>
  <c r="H21" i="132"/>
  <c r="H20" i="132"/>
  <c r="H19" i="132"/>
  <c r="H18" i="132"/>
  <c r="H17" i="132"/>
  <c r="H16" i="132"/>
  <c r="H15" i="132"/>
  <c r="H14" i="132"/>
  <c r="H13" i="132"/>
  <c r="H12" i="132"/>
  <c r="H11" i="132"/>
  <c r="H10" i="132"/>
  <c r="H9" i="132"/>
  <c r="H8" i="132"/>
  <c r="H7" i="132"/>
  <c r="H6" i="132"/>
  <c r="G6" i="132"/>
  <c r="F6" i="132"/>
  <c r="A4" i="132"/>
  <c r="A3" i="132"/>
  <c r="A29" i="50"/>
  <c r="L28" i="50"/>
  <c r="A28" i="50"/>
  <c r="M27" i="50"/>
  <c r="L27" i="50"/>
  <c r="J27" i="50"/>
  <c r="H27" i="50"/>
  <c r="G27" i="50"/>
  <c r="M25" i="50"/>
  <c r="M24" i="50"/>
  <c r="M23" i="50"/>
  <c r="M22" i="50"/>
  <c r="M21" i="50"/>
  <c r="M20" i="50"/>
  <c r="M19" i="50"/>
  <c r="M18" i="50"/>
  <c r="M17" i="50"/>
  <c r="M16" i="50"/>
  <c r="M15" i="50"/>
  <c r="M14" i="50"/>
  <c r="M13" i="50"/>
  <c r="M12" i="50"/>
  <c r="M11" i="50"/>
  <c r="M10" i="50"/>
  <c r="M9" i="50"/>
  <c r="M8" i="50"/>
  <c r="M7" i="50"/>
  <c r="M6" i="50"/>
  <c r="L6" i="50"/>
  <c r="J6" i="50"/>
  <c r="A4" i="50"/>
  <c r="A3" i="50"/>
  <c r="A29" i="49"/>
  <c r="R28" i="49"/>
  <c r="A28" i="49"/>
  <c r="S27" i="49"/>
  <c r="R27" i="49"/>
  <c r="Q27" i="49"/>
  <c r="O27" i="49"/>
  <c r="N27" i="49"/>
  <c r="M27" i="49"/>
  <c r="S21" i="49"/>
  <c r="S20" i="49"/>
  <c r="S19" i="49"/>
  <c r="S18" i="49"/>
  <c r="S17" i="49"/>
  <c r="S16" i="49"/>
  <c r="S15" i="49"/>
  <c r="S14" i="49"/>
  <c r="S13" i="49"/>
  <c r="S12" i="49"/>
  <c r="S11" i="49"/>
  <c r="S10" i="49"/>
  <c r="S6" i="49"/>
  <c r="Q6" i="49"/>
  <c r="A4" i="49"/>
  <c r="A3" i="49"/>
  <c r="A29" i="131"/>
  <c r="A28" i="131"/>
  <c r="G27" i="131"/>
  <c r="F27" i="131"/>
  <c r="E27" i="131"/>
  <c r="D27" i="131"/>
  <c r="C27" i="131"/>
  <c r="G26" i="131"/>
  <c r="F26" i="131"/>
  <c r="G25" i="131"/>
  <c r="F25" i="131"/>
  <c r="E25" i="131"/>
  <c r="D25" i="131"/>
  <c r="C25" i="131"/>
  <c r="G7" i="131"/>
  <c r="F7" i="131"/>
  <c r="E7" i="131"/>
  <c r="D7" i="131"/>
  <c r="C7" i="131"/>
  <c r="G6" i="131"/>
  <c r="F6" i="131"/>
  <c r="E6" i="131"/>
  <c r="D6" i="131"/>
  <c r="C6" i="131"/>
  <c r="A4" i="131"/>
  <c r="A3" i="131"/>
  <c r="A29" i="130"/>
  <c r="Q28" i="130"/>
  <c r="A28" i="130"/>
  <c r="T27" i="130"/>
  <c r="S27" i="130"/>
  <c r="Q27" i="130"/>
  <c r="P27" i="130"/>
  <c r="O27" i="130"/>
  <c r="L27" i="130"/>
  <c r="K27" i="130"/>
  <c r="T26" i="130"/>
  <c r="T25" i="130"/>
  <c r="S25" i="130"/>
  <c r="Q25" i="130"/>
  <c r="P25" i="130"/>
  <c r="O25" i="130"/>
  <c r="L25" i="130"/>
  <c r="K25" i="130"/>
  <c r="T7" i="130"/>
  <c r="S7" i="130"/>
  <c r="P7" i="130"/>
  <c r="O7" i="130"/>
  <c r="A4" i="130"/>
  <c r="A3" i="130"/>
  <c r="A29" i="129"/>
  <c r="S28" i="129"/>
  <c r="A28" i="129"/>
  <c r="V27" i="129"/>
  <c r="U27" i="129"/>
  <c r="S27" i="129"/>
  <c r="R27" i="129"/>
  <c r="Q27" i="129"/>
  <c r="N27" i="129"/>
  <c r="M27" i="129"/>
  <c r="V26" i="129"/>
  <c r="V25" i="129"/>
  <c r="U25" i="129"/>
  <c r="S25" i="129"/>
  <c r="R25" i="129"/>
  <c r="Q25" i="129"/>
  <c r="N25" i="129"/>
  <c r="M25" i="129"/>
  <c r="V7" i="129"/>
  <c r="U7" i="129"/>
  <c r="R7" i="129"/>
  <c r="Q7" i="129"/>
  <c r="A4" i="129"/>
  <c r="A3" i="129"/>
  <c r="A29" i="47"/>
  <c r="G28" i="47"/>
  <c r="A28" i="47"/>
  <c r="G27" i="47"/>
  <c r="F27" i="47"/>
  <c r="D27" i="47"/>
  <c r="G6" i="47"/>
  <c r="F6" i="47"/>
  <c r="A4" i="47"/>
  <c r="A3" i="47"/>
  <c r="A29" i="44"/>
  <c r="M28" i="44"/>
  <c r="A28" i="44"/>
  <c r="O27" i="44"/>
  <c r="N27" i="44"/>
  <c r="K27" i="44"/>
  <c r="G27" i="44"/>
  <c r="O26" i="44"/>
  <c r="O25" i="44"/>
  <c r="N25" i="44"/>
  <c r="K25" i="44"/>
  <c r="G25" i="44"/>
  <c r="O24" i="44"/>
  <c r="O23" i="44"/>
  <c r="O22" i="44"/>
  <c r="O21" i="44"/>
  <c r="O20" i="44"/>
  <c r="O19" i="44"/>
  <c r="O18" i="44"/>
  <c r="O17" i="44"/>
  <c r="O16" i="44"/>
  <c r="O15" i="44"/>
  <c r="O14" i="44"/>
  <c r="O13" i="44"/>
  <c r="O12" i="44"/>
  <c r="O11" i="44"/>
  <c r="O10" i="44"/>
  <c r="O9" i="44"/>
  <c r="O8" i="44"/>
  <c r="O7" i="44"/>
  <c r="N7" i="44"/>
  <c r="M7" i="44"/>
  <c r="L7" i="44"/>
  <c r="K7" i="44"/>
  <c r="J7" i="44"/>
  <c r="I7" i="44"/>
  <c r="A4" i="44"/>
  <c r="A3" i="44"/>
  <c r="A29" i="46"/>
  <c r="W28" i="46"/>
  <c r="A28" i="46"/>
  <c r="AA27" i="46"/>
  <c r="Z27" i="46"/>
  <c r="V27" i="46"/>
  <c r="Q27" i="46"/>
  <c r="AA26" i="46"/>
  <c r="AA25" i="46"/>
  <c r="AA24" i="46"/>
  <c r="AA23" i="46"/>
  <c r="AA22" i="46"/>
  <c r="AA21" i="46"/>
  <c r="AA20" i="46"/>
  <c r="AA19" i="46"/>
  <c r="AA18" i="46"/>
  <c r="AA17" i="46"/>
  <c r="AA16" i="46"/>
  <c r="AA15" i="46"/>
  <c r="AA14" i="46"/>
  <c r="AA13" i="46"/>
  <c r="AA12" i="46"/>
  <c r="AA11" i="46"/>
  <c r="AA7" i="46"/>
  <c r="Z7" i="46"/>
  <c r="Y7" i="46"/>
  <c r="X7" i="46"/>
  <c r="W7" i="46"/>
  <c r="V7" i="46"/>
  <c r="U7" i="46"/>
  <c r="T7" i="46"/>
  <c r="S7" i="46"/>
  <c r="A4" i="46"/>
  <c r="A3" i="46"/>
  <c r="A29" i="45"/>
  <c r="S28" i="45"/>
  <c r="A28" i="45"/>
  <c r="T27" i="45"/>
  <c r="S27" i="45"/>
  <c r="R27" i="45"/>
  <c r="P27" i="45"/>
  <c r="T26" i="45"/>
  <c r="T25" i="45"/>
  <c r="T24" i="45"/>
  <c r="T23" i="45"/>
  <c r="T22" i="45"/>
  <c r="T21" i="45"/>
  <c r="T20" i="45"/>
  <c r="T19" i="45"/>
  <c r="T18" i="45"/>
  <c r="T17" i="45"/>
  <c r="T16" i="45"/>
  <c r="T15" i="45"/>
  <c r="T14" i="45"/>
  <c r="T13" i="45"/>
  <c r="T12" i="45"/>
  <c r="T11" i="45"/>
  <c r="T10" i="45"/>
  <c r="T9" i="45"/>
  <c r="T8" i="45"/>
  <c r="T7" i="45"/>
  <c r="T6" i="45"/>
  <c r="S6" i="45"/>
  <c r="R6" i="45"/>
  <c r="A4" i="45"/>
  <c r="A3" i="45"/>
  <c r="A29" i="128"/>
  <c r="A28" i="128"/>
  <c r="G27" i="128"/>
  <c r="F27" i="128"/>
  <c r="E27" i="128"/>
  <c r="D27" i="128"/>
  <c r="C27" i="128"/>
  <c r="G26" i="128"/>
  <c r="F26" i="128"/>
  <c r="G25" i="128"/>
  <c r="F25" i="128"/>
  <c r="E25" i="128"/>
  <c r="D25" i="128"/>
  <c r="C25" i="128"/>
  <c r="G7" i="128"/>
  <c r="F7" i="128"/>
  <c r="E7" i="128"/>
  <c r="D7" i="128"/>
  <c r="C7" i="128"/>
  <c r="G6" i="128"/>
  <c r="F6" i="128"/>
  <c r="E6" i="128"/>
  <c r="D6" i="128"/>
  <c r="C6" i="128"/>
  <c r="A4" i="128"/>
  <c r="A3" i="128"/>
  <c r="A29" i="120"/>
  <c r="U28" i="120"/>
  <c r="A28" i="120"/>
  <c r="W27" i="120"/>
  <c r="V27" i="120"/>
  <c r="U27" i="120"/>
  <c r="T27" i="120"/>
  <c r="S27" i="120"/>
  <c r="P27" i="120"/>
  <c r="O27" i="120"/>
  <c r="W26" i="120"/>
  <c r="W25" i="120"/>
  <c r="W24" i="120"/>
  <c r="W23" i="120"/>
  <c r="W22" i="120"/>
  <c r="W21" i="120"/>
  <c r="W20" i="120"/>
  <c r="W19" i="120"/>
  <c r="W18" i="120"/>
  <c r="W17" i="120"/>
  <c r="W16" i="120"/>
  <c r="W15" i="120"/>
  <c r="W14" i="120"/>
  <c r="W13" i="120"/>
  <c r="W12" i="120"/>
  <c r="W11" i="120"/>
  <c r="W10" i="120"/>
  <c r="W9" i="120"/>
  <c r="W8" i="120"/>
  <c r="W7" i="120"/>
  <c r="T7" i="120"/>
  <c r="S7" i="120"/>
  <c r="A4" i="120"/>
  <c r="A3" i="120"/>
  <c r="A211" i="43"/>
  <c r="S210" i="43"/>
  <c r="A210" i="43"/>
  <c r="V209" i="43"/>
  <c r="U209" i="43"/>
  <c r="S209" i="43"/>
  <c r="R209" i="43"/>
  <c r="Q209" i="43"/>
  <c r="P209" i="43"/>
  <c r="O209" i="43"/>
  <c r="N209" i="43"/>
  <c r="M209" i="43"/>
  <c r="V208" i="43"/>
  <c r="V207" i="43"/>
  <c r="U207" i="43"/>
  <c r="V206" i="43"/>
  <c r="R206" i="43"/>
  <c r="Q206" i="43"/>
  <c r="V205" i="43"/>
  <c r="R205" i="43"/>
  <c r="Q205" i="43"/>
  <c r="V204" i="43"/>
  <c r="V203" i="43"/>
  <c r="V202" i="43"/>
  <c r="V201" i="43"/>
  <c r="V200" i="43"/>
  <c r="V199" i="43"/>
  <c r="V198" i="43"/>
  <c r="V197" i="43"/>
  <c r="V196" i="43"/>
  <c r="V195" i="43"/>
  <c r="V194" i="43"/>
  <c r="V193" i="43"/>
  <c r="V192" i="43"/>
  <c r="V191" i="43"/>
  <c r="V190" i="43"/>
  <c r="V189" i="43"/>
  <c r="V188" i="43"/>
  <c r="V187" i="43"/>
  <c r="V186" i="43"/>
  <c r="V185" i="43"/>
  <c r="V184" i="43"/>
  <c r="V183" i="43"/>
  <c r="V182" i="43"/>
  <c r="V181" i="43"/>
  <c r="V180" i="43"/>
  <c r="V179" i="43"/>
  <c r="V178" i="43"/>
  <c r="V177" i="43"/>
  <c r="V176" i="43"/>
  <c r="V175" i="43"/>
  <c r="V174" i="43"/>
  <c r="V173" i="43"/>
  <c r="V172" i="43"/>
  <c r="V171" i="43"/>
  <c r="V170" i="43"/>
  <c r="V169" i="43"/>
  <c r="V168" i="43"/>
  <c r="V167" i="43"/>
  <c r="V166" i="43"/>
  <c r="V165" i="43"/>
  <c r="V164" i="43"/>
  <c r="V163" i="43"/>
  <c r="V162" i="43"/>
  <c r="V161" i="43"/>
  <c r="V160" i="43"/>
  <c r="V159" i="43"/>
  <c r="V158" i="43"/>
  <c r="V157" i="43"/>
  <c r="V156" i="43"/>
  <c r="V155" i="43"/>
  <c r="V154" i="43"/>
  <c r="V153" i="43"/>
  <c r="V152" i="43"/>
  <c r="V151" i="43"/>
  <c r="V150" i="43"/>
  <c r="V149" i="43"/>
  <c r="V148" i="43"/>
  <c r="V147" i="43"/>
  <c r="V146" i="43"/>
  <c r="V145" i="43"/>
  <c r="V144" i="43"/>
  <c r="V143" i="43"/>
  <c r="V142" i="43"/>
  <c r="V141" i="43"/>
  <c r="V140" i="43"/>
  <c r="V139" i="43"/>
  <c r="V138" i="43"/>
  <c r="V137" i="43"/>
  <c r="V136" i="43"/>
  <c r="V135" i="43"/>
  <c r="V134" i="43"/>
  <c r="V133" i="43"/>
  <c r="V132" i="43"/>
  <c r="V131" i="43"/>
  <c r="V130" i="43"/>
  <c r="V129" i="43"/>
  <c r="V128" i="43"/>
  <c r="V127" i="43"/>
  <c r="V126" i="43"/>
  <c r="V125" i="43"/>
  <c r="V124" i="43"/>
  <c r="V123" i="43"/>
  <c r="V122" i="43"/>
  <c r="V121" i="43"/>
  <c r="V120" i="43"/>
  <c r="V119" i="43"/>
  <c r="V118" i="43"/>
  <c r="V117" i="43"/>
  <c r="V116" i="43"/>
  <c r="V115" i="43"/>
  <c r="V114" i="43"/>
  <c r="V113" i="43"/>
  <c r="V112" i="43"/>
  <c r="V111" i="43"/>
  <c r="V110" i="43"/>
  <c r="V109" i="43"/>
  <c r="V108" i="43"/>
  <c r="V107" i="43"/>
  <c r="V106" i="43"/>
  <c r="V105" i="43"/>
  <c r="V104" i="43"/>
  <c r="V103" i="43"/>
  <c r="V102" i="43"/>
  <c r="V101" i="43"/>
  <c r="V100" i="43"/>
  <c r="V99" i="43"/>
  <c r="V98" i="43"/>
  <c r="V97" i="43"/>
  <c r="V96" i="43"/>
  <c r="V95" i="43"/>
  <c r="V94" i="43"/>
  <c r="V93" i="43"/>
  <c r="V92" i="43"/>
  <c r="V91" i="43"/>
  <c r="V90" i="43"/>
  <c r="V89" i="43"/>
  <c r="V88" i="43"/>
  <c r="V87" i="43"/>
  <c r="V86" i="43"/>
  <c r="V85" i="43"/>
  <c r="V84" i="43"/>
  <c r="V83" i="43"/>
  <c r="V82" i="43"/>
  <c r="V81" i="43"/>
  <c r="V80" i="43"/>
  <c r="V79" i="43"/>
  <c r="V78" i="43"/>
  <c r="V77" i="43"/>
  <c r="V76" i="43"/>
  <c r="V75" i="43"/>
  <c r="V74" i="43"/>
  <c r="V73" i="43"/>
  <c r="V72" i="43"/>
  <c r="V71" i="43"/>
  <c r="V70" i="43"/>
  <c r="V69" i="43"/>
  <c r="V68" i="43"/>
  <c r="V67" i="43"/>
  <c r="V66" i="43"/>
  <c r="V65" i="43"/>
  <c r="V64" i="43"/>
  <c r="V63" i="43"/>
  <c r="V62" i="43"/>
  <c r="V61" i="43"/>
  <c r="V60" i="43"/>
  <c r="V59" i="43"/>
  <c r="V58" i="43"/>
  <c r="V57" i="43"/>
  <c r="V56" i="43"/>
  <c r="V55" i="43"/>
  <c r="V54" i="43"/>
  <c r="V53" i="43"/>
  <c r="V52" i="43"/>
  <c r="V51" i="43"/>
  <c r="V50" i="43"/>
  <c r="V49" i="43"/>
  <c r="V48" i="43"/>
  <c r="V47" i="43"/>
  <c r="V46" i="43"/>
  <c r="V45" i="43"/>
  <c r="V44" i="43"/>
  <c r="V43" i="43"/>
  <c r="V42" i="43"/>
  <c r="V41" i="43"/>
  <c r="V40" i="43"/>
  <c r="V39" i="43"/>
  <c r="V38" i="43"/>
  <c r="V37" i="43"/>
  <c r="V36" i="43"/>
  <c r="V35" i="43"/>
  <c r="V34" i="43"/>
  <c r="V33" i="43"/>
  <c r="V32" i="43"/>
  <c r="V31" i="43"/>
  <c r="V30" i="43"/>
  <c r="V29" i="43"/>
  <c r="V28" i="43"/>
  <c r="V27" i="43"/>
  <c r="V26" i="43"/>
  <c r="V25" i="43"/>
  <c r="V24" i="43"/>
  <c r="V23" i="43"/>
  <c r="V22" i="43"/>
  <c r="V21" i="43"/>
  <c r="V20" i="43"/>
  <c r="V19" i="43"/>
  <c r="V18" i="43"/>
  <c r="V17" i="43"/>
  <c r="V16" i="43"/>
  <c r="V15" i="43"/>
  <c r="V14" i="43"/>
  <c r="V13" i="43"/>
  <c r="V12" i="43"/>
  <c r="V11" i="43"/>
  <c r="V10" i="43"/>
  <c r="V9" i="43"/>
  <c r="V8" i="43"/>
  <c r="V7" i="43"/>
  <c r="A4" i="43"/>
  <c r="A3" i="43"/>
  <c r="K28" i="145"/>
  <c r="J28" i="145"/>
  <c r="I28" i="145"/>
  <c r="H28" i="145"/>
  <c r="E28" i="145"/>
  <c r="D28" i="145"/>
  <c r="C28" i="145"/>
  <c r="B28" i="145"/>
  <c r="K27" i="145"/>
  <c r="J27" i="145"/>
  <c r="I27" i="145"/>
  <c r="E27" i="145"/>
  <c r="D27" i="145"/>
  <c r="C27" i="145"/>
  <c r="K25" i="145"/>
  <c r="J25" i="145"/>
  <c r="I25" i="145"/>
  <c r="E25" i="145"/>
  <c r="D25" i="145"/>
  <c r="C25" i="145"/>
  <c r="K23" i="145"/>
  <c r="J23" i="145"/>
  <c r="I23" i="145"/>
  <c r="E23" i="145"/>
  <c r="D23" i="145"/>
  <c r="C23" i="145"/>
  <c r="K21" i="145"/>
  <c r="J21" i="145"/>
  <c r="I21" i="145"/>
  <c r="E21" i="145"/>
  <c r="D21" i="145"/>
  <c r="C21" i="145"/>
  <c r="H20" i="145"/>
  <c r="B20" i="145"/>
  <c r="K18" i="145"/>
  <c r="J18" i="145"/>
  <c r="I18" i="145"/>
  <c r="E18" i="145"/>
  <c r="D18" i="145"/>
  <c r="C18" i="145"/>
  <c r="K16" i="145"/>
  <c r="J16" i="145"/>
  <c r="I16" i="145"/>
  <c r="E16" i="145"/>
  <c r="D16" i="145"/>
  <c r="C16" i="145"/>
  <c r="K15" i="145"/>
  <c r="J15" i="145"/>
  <c r="I15" i="145"/>
  <c r="E15" i="145"/>
  <c r="D15" i="145"/>
  <c r="C15" i="145"/>
  <c r="K13" i="145"/>
  <c r="J13" i="145"/>
  <c r="I13" i="145"/>
  <c r="E13" i="145"/>
  <c r="D13" i="145"/>
  <c r="C13" i="145"/>
  <c r="F8" i="147"/>
  <c r="F7" i="147"/>
  <c r="F6" i="147"/>
  <c r="F5" i="147"/>
  <c r="G4" i="147"/>
  <c r="F4" i="147"/>
  <c r="A211" i="41"/>
  <c r="T210" i="41"/>
  <c r="A210" i="41"/>
  <c r="W209" i="41"/>
  <c r="V209" i="41"/>
  <c r="T209" i="41"/>
  <c r="S209" i="41"/>
  <c r="R209" i="41"/>
  <c r="Q209" i="41"/>
  <c r="P209" i="41"/>
  <c r="O209" i="41"/>
  <c r="N209" i="41"/>
  <c r="W208" i="41"/>
  <c r="W207" i="41"/>
  <c r="W206" i="41"/>
  <c r="S206" i="41"/>
  <c r="R206" i="41"/>
  <c r="W205" i="41"/>
  <c r="S205" i="41"/>
  <c r="R205" i="41"/>
  <c r="W204" i="41"/>
  <c r="S204" i="41"/>
  <c r="R204" i="41"/>
  <c r="W203" i="41"/>
  <c r="S203" i="41"/>
  <c r="R203" i="41"/>
  <c r="W202" i="41"/>
  <c r="S202" i="41"/>
  <c r="R202" i="41"/>
  <c r="W201" i="41"/>
  <c r="S201" i="41"/>
  <c r="R201" i="41"/>
  <c r="W200" i="41"/>
  <c r="S200" i="41"/>
  <c r="R200" i="41"/>
  <c r="W199" i="41"/>
  <c r="S199" i="41"/>
  <c r="R199" i="41"/>
  <c r="W198" i="41"/>
  <c r="S198" i="41"/>
  <c r="R198" i="41"/>
  <c r="W197" i="41"/>
  <c r="S197" i="41"/>
  <c r="R197" i="41"/>
  <c r="W196" i="41"/>
  <c r="S196" i="41"/>
  <c r="R196" i="41"/>
  <c r="W195" i="41"/>
  <c r="S195" i="41"/>
  <c r="R195" i="41"/>
  <c r="W194" i="41"/>
  <c r="S194" i="41"/>
  <c r="R194" i="41"/>
  <c r="W193" i="41"/>
  <c r="S193" i="41"/>
  <c r="R193" i="41"/>
  <c r="W192" i="41"/>
  <c r="S192" i="41"/>
  <c r="R192" i="41"/>
  <c r="W191" i="41"/>
  <c r="S191" i="41"/>
  <c r="R191" i="41"/>
  <c r="W190" i="41"/>
  <c r="S190" i="41"/>
  <c r="R190" i="41"/>
  <c r="W189" i="41"/>
  <c r="S189" i="41"/>
  <c r="R189" i="41"/>
  <c r="W188" i="41"/>
  <c r="S188" i="41"/>
  <c r="R188" i="41"/>
  <c r="W187" i="41"/>
  <c r="S187" i="41"/>
  <c r="R187" i="41"/>
  <c r="W186" i="41"/>
  <c r="S186" i="41"/>
  <c r="R186" i="41"/>
  <c r="W185" i="41"/>
  <c r="S185" i="41"/>
  <c r="R185" i="41"/>
  <c r="W184" i="41"/>
  <c r="S184" i="41"/>
  <c r="R184" i="41"/>
  <c r="W183" i="41"/>
  <c r="S183" i="41"/>
  <c r="R183" i="41"/>
  <c r="W182" i="41"/>
  <c r="S182" i="41"/>
  <c r="R182" i="41"/>
  <c r="W181" i="41"/>
  <c r="S181" i="41"/>
  <c r="R181" i="41"/>
  <c r="W180" i="41"/>
  <c r="S180" i="41"/>
  <c r="R180" i="41"/>
  <c r="W179" i="41"/>
  <c r="S179" i="41"/>
  <c r="R179" i="41"/>
  <c r="W178" i="41"/>
  <c r="S178" i="41"/>
  <c r="R178" i="41"/>
  <c r="W177" i="41"/>
  <c r="S177" i="41"/>
  <c r="R177" i="41"/>
  <c r="W176" i="41"/>
  <c r="S176" i="41"/>
  <c r="R176" i="41"/>
  <c r="W175" i="41"/>
  <c r="S175" i="41"/>
  <c r="R175" i="41"/>
  <c r="W174" i="41"/>
  <c r="S174" i="41"/>
  <c r="R174" i="41"/>
  <c r="W173" i="41"/>
  <c r="S173" i="41"/>
  <c r="R173" i="41"/>
  <c r="W172" i="41"/>
  <c r="S172" i="41"/>
  <c r="R172" i="41"/>
  <c r="W171" i="41"/>
  <c r="S171" i="41"/>
  <c r="R171" i="41"/>
  <c r="W170" i="41"/>
  <c r="S170" i="41"/>
  <c r="R170" i="41"/>
  <c r="W169" i="41"/>
  <c r="S169" i="41"/>
  <c r="R169" i="41"/>
  <c r="W168" i="41"/>
  <c r="S168" i="41"/>
  <c r="R168" i="41"/>
  <c r="W167" i="41"/>
  <c r="S167" i="41"/>
  <c r="R167" i="41"/>
  <c r="W166" i="41"/>
  <c r="S166" i="41"/>
  <c r="R166" i="41"/>
  <c r="W165" i="41"/>
  <c r="S165" i="41"/>
  <c r="R165" i="41"/>
  <c r="W164" i="41"/>
  <c r="S164" i="41"/>
  <c r="R164" i="41"/>
  <c r="W163" i="41"/>
  <c r="S163" i="41"/>
  <c r="R163" i="41"/>
  <c r="W162" i="41"/>
  <c r="S162" i="41"/>
  <c r="R162" i="41"/>
  <c r="W161" i="41"/>
  <c r="S161" i="41"/>
  <c r="R161" i="41"/>
  <c r="W160" i="41"/>
  <c r="S160" i="41"/>
  <c r="R160" i="41"/>
  <c r="W159" i="41"/>
  <c r="S159" i="41"/>
  <c r="R159" i="41"/>
  <c r="W158" i="41"/>
  <c r="S158" i="41"/>
  <c r="R158" i="41"/>
  <c r="W157" i="41"/>
  <c r="S157" i="41"/>
  <c r="R157" i="41"/>
  <c r="W156" i="41"/>
  <c r="S156" i="41"/>
  <c r="R156" i="41"/>
  <c r="W155" i="41"/>
  <c r="S155" i="41"/>
  <c r="R155" i="41"/>
  <c r="W154" i="41"/>
  <c r="S154" i="41"/>
  <c r="R154" i="41"/>
  <c r="W153" i="41"/>
  <c r="S153" i="41"/>
  <c r="R153" i="41"/>
  <c r="W152" i="41"/>
  <c r="S152" i="41"/>
  <c r="R152" i="41"/>
  <c r="W151" i="41"/>
  <c r="S151" i="41"/>
  <c r="R151" i="41"/>
  <c r="W150" i="41"/>
  <c r="S150" i="41"/>
  <c r="R150" i="41"/>
  <c r="W149" i="41"/>
  <c r="S149" i="41"/>
  <c r="R149" i="41"/>
  <c r="W148" i="41"/>
  <c r="S148" i="41"/>
  <c r="R148" i="41"/>
  <c r="W147" i="41"/>
  <c r="S147" i="41"/>
  <c r="R147" i="41"/>
  <c r="W146" i="41"/>
  <c r="S146" i="41"/>
  <c r="R146" i="41"/>
  <c r="W145" i="41"/>
  <c r="S145" i="41"/>
  <c r="R145" i="41"/>
  <c r="W144" i="41"/>
  <c r="S144" i="41"/>
  <c r="R144" i="41"/>
  <c r="W143" i="41"/>
  <c r="S143" i="41"/>
  <c r="R143" i="41"/>
  <c r="W142" i="41"/>
  <c r="S142" i="41"/>
  <c r="R142" i="41"/>
  <c r="W141" i="41"/>
  <c r="S141" i="41"/>
  <c r="R141" i="41"/>
  <c r="W140" i="41"/>
  <c r="S140" i="41"/>
  <c r="R140" i="41"/>
  <c r="W139" i="41"/>
  <c r="S139" i="41"/>
  <c r="R139" i="41"/>
  <c r="W138" i="41"/>
  <c r="S138" i="41"/>
  <c r="R138" i="41"/>
  <c r="W137" i="41"/>
  <c r="S137" i="41"/>
  <c r="R137" i="41"/>
  <c r="W136" i="41"/>
  <c r="S136" i="41"/>
  <c r="R136" i="41"/>
  <c r="W135" i="41"/>
  <c r="S135" i="41"/>
  <c r="R135" i="41"/>
  <c r="W134" i="41"/>
  <c r="S134" i="41"/>
  <c r="R134" i="41"/>
  <c r="W133" i="41"/>
  <c r="S133" i="41"/>
  <c r="R133" i="41"/>
  <c r="W132" i="41"/>
  <c r="S132" i="41"/>
  <c r="R132" i="41"/>
  <c r="W131" i="41"/>
  <c r="S131" i="41"/>
  <c r="R131" i="41"/>
  <c r="W130" i="41"/>
  <c r="S130" i="41"/>
  <c r="R130" i="41"/>
  <c r="W129" i="41"/>
  <c r="S129" i="41"/>
  <c r="R129" i="41"/>
  <c r="W128" i="41"/>
  <c r="S128" i="41"/>
  <c r="R128" i="41"/>
  <c r="W127" i="41"/>
  <c r="S127" i="41"/>
  <c r="R127" i="41"/>
  <c r="W126" i="41"/>
  <c r="S126" i="41"/>
  <c r="R126" i="41"/>
  <c r="W125" i="41"/>
  <c r="S125" i="41"/>
  <c r="R125" i="41"/>
  <c r="W124" i="41"/>
  <c r="S124" i="41"/>
  <c r="R124" i="41"/>
  <c r="W123" i="41"/>
  <c r="S123" i="41"/>
  <c r="R123" i="41"/>
  <c r="W122" i="41"/>
  <c r="S122" i="41"/>
  <c r="R122" i="41"/>
  <c r="W121" i="41"/>
  <c r="S121" i="41"/>
  <c r="R121" i="41"/>
  <c r="W120" i="41"/>
  <c r="S120" i="41"/>
  <c r="R120" i="41"/>
  <c r="W119" i="41"/>
  <c r="S119" i="41"/>
  <c r="R119" i="41"/>
  <c r="W118" i="41"/>
  <c r="S118" i="41"/>
  <c r="R118" i="41"/>
  <c r="W117" i="41"/>
  <c r="S117" i="41"/>
  <c r="R117" i="41"/>
  <c r="W116" i="41"/>
  <c r="S116" i="41"/>
  <c r="R116" i="41"/>
  <c r="W115" i="41"/>
  <c r="S115" i="41"/>
  <c r="R115" i="41"/>
  <c r="W114" i="41"/>
  <c r="S114" i="41"/>
  <c r="R114" i="41"/>
  <c r="W113" i="41"/>
  <c r="S113" i="41"/>
  <c r="R113" i="41"/>
  <c r="W112" i="41"/>
  <c r="S112" i="41"/>
  <c r="R112" i="41"/>
  <c r="W111" i="41"/>
  <c r="S111" i="41"/>
  <c r="R111" i="41"/>
  <c r="W110" i="41"/>
  <c r="S110" i="41"/>
  <c r="R110" i="41"/>
  <c r="W109" i="41"/>
  <c r="S109" i="41"/>
  <c r="R109" i="41"/>
  <c r="W108" i="41"/>
  <c r="S108" i="41"/>
  <c r="R108" i="41"/>
  <c r="W107" i="41"/>
  <c r="S107" i="41"/>
  <c r="R107" i="41"/>
  <c r="W106" i="41"/>
  <c r="S106" i="41"/>
  <c r="R106" i="41"/>
  <c r="W105" i="41"/>
  <c r="S105" i="41"/>
  <c r="R105" i="41"/>
  <c r="W104" i="41"/>
  <c r="S104" i="41"/>
  <c r="R104" i="41"/>
  <c r="W103" i="41"/>
  <c r="S103" i="41"/>
  <c r="R103" i="41"/>
  <c r="W102" i="41"/>
  <c r="S102" i="41"/>
  <c r="R102" i="41"/>
  <c r="W101" i="41"/>
  <c r="S101" i="41"/>
  <c r="R101" i="41"/>
  <c r="W100" i="41"/>
  <c r="S100" i="41"/>
  <c r="R100" i="41"/>
  <c r="W99" i="41"/>
  <c r="S99" i="41"/>
  <c r="R99" i="41"/>
  <c r="W98" i="41"/>
  <c r="S98" i="41"/>
  <c r="R98" i="41"/>
  <c r="W97" i="41"/>
  <c r="S97" i="41"/>
  <c r="R97" i="41"/>
  <c r="W96" i="41"/>
  <c r="S96" i="41"/>
  <c r="R96" i="41"/>
  <c r="W95" i="41"/>
  <c r="S95" i="41"/>
  <c r="R95" i="41"/>
  <c r="W94" i="41"/>
  <c r="S94" i="41"/>
  <c r="R94" i="41"/>
  <c r="W93" i="41"/>
  <c r="S93" i="41"/>
  <c r="R93" i="41"/>
  <c r="W92" i="41"/>
  <c r="S92" i="41"/>
  <c r="R92" i="41"/>
  <c r="W91" i="41"/>
  <c r="S91" i="41"/>
  <c r="R91" i="41"/>
  <c r="W90" i="41"/>
  <c r="S90" i="41"/>
  <c r="R90" i="41"/>
  <c r="W89" i="41"/>
  <c r="S89" i="41"/>
  <c r="R89" i="41"/>
  <c r="W88" i="41"/>
  <c r="S88" i="41"/>
  <c r="R88" i="41"/>
  <c r="W87" i="41"/>
  <c r="S87" i="41"/>
  <c r="R87" i="41"/>
  <c r="W86" i="41"/>
  <c r="S86" i="41"/>
  <c r="R86" i="41"/>
  <c r="W85" i="41"/>
  <c r="S85" i="41"/>
  <c r="R85" i="41"/>
  <c r="W84" i="41"/>
  <c r="S84" i="41"/>
  <c r="R84" i="41"/>
  <c r="W83" i="41"/>
  <c r="S83" i="41"/>
  <c r="R83" i="41"/>
  <c r="W82" i="41"/>
  <c r="S82" i="41"/>
  <c r="R82" i="41"/>
  <c r="W81" i="41"/>
  <c r="S81" i="41"/>
  <c r="R81" i="41"/>
  <c r="W80" i="41"/>
  <c r="S80" i="41"/>
  <c r="R80" i="41"/>
  <c r="W79" i="41"/>
  <c r="S79" i="41"/>
  <c r="R79" i="41"/>
  <c r="W78" i="41"/>
  <c r="S78" i="41"/>
  <c r="R78" i="41"/>
  <c r="W77" i="41"/>
  <c r="S77" i="41"/>
  <c r="R77" i="41"/>
  <c r="W76" i="41"/>
  <c r="S76" i="41"/>
  <c r="R76" i="41"/>
  <c r="W75" i="41"/>
  <c r="S75" i="41"/>
  <c r="R75" i="41"/>
  <c r="W74" i="41"/>
  <c r="S74" i="41"/>
  <c r="R74" i="41"/>
  <c r="W73" i="41"/>
  <c r="S73" i="41"/>
  <c r="R73" i="41"/>
  <c r="W72" i="41"/>
  <c r="S72" i="41"/>
  <c r="R72" i="41"/>
  <c r="W71" i="41"/>
  <c r="S71" i="41"/>
  <c r="R71" i="41"/>
  <c r="W70" i="41"/>
  <c r="S70" i="41"/>
  <c r="R70" i="41"/>
  <c r="W69" i="41"/>
  <c r="S69" i="41"/>
  <c r="R69" i="41"/>
  <c r="W68" i="41"/>
  <c r="S68" i="41"/>
  <c r="R68" i="41"/>
  <c r="W67" i="41"/>
  <c r="S67" i="41"/>
  <c r="R67" i="41"/>
  <c r="W66" i="41"/>
  <c r="S66" i="41"/>
  <c r="R66" i="41"/>
  <c r="W65" i="41"/>
  <c r="S65" i="41"/>
  <c r="R65" i="41"/>
  <c r="W64" i="41"/>
  <c r="S64" i="41"/>
  <c r="R64" i="41"/>
  <c r="W63" i="41"/>
  <c r="S63" i="41"/>
  <c r="R63" i="41"/>
  <c r="W62" i="41"/>
  <c r="S62" i="41"/>
  <c r="R62" i="41"/>
  <c r="W61" i="41"/>
  <c r="S61" i="41"/>
  <c r="R61" i="41"/>
  <c r="W60" i="41"/>
  <c r="S60" i="41"/>
  <c r="R60" i="41"/>
  <c r="W59" i="41"/>
  <c r="S59" i="41"/>
  <c r="R59" i="41"/>
  <c r="W58" i="41"/>
  <c r="S58" i="41"/>
  <c r="R58" i="41"/>
  <c r="W57" i="41"/>
  <c r="S57" i="41"/>
  <c r="R57" i="41"/>
  <c r="W56" i="41"/>
  <c r="S56" i="41"/>
  <c r="R56" i="41"/>
  <c r="W55" i="41"/>
  <c r="S55" i="41"/>
  <c r="R55" i="41"/>
  <c r="W54" i="41"/>
  <c r="S54" i="41"/>
  <c r="R54" i="41"/>
  <c r="W53" i="41"/>
  <c r="S53" i="41"/>
  <c r="R53" i="41"/>
  <c r="W52" i="41"/>
  <c r="S52" i="41"/>
  <c r="R52" i="41"/>
  <c r="W51" i="41"/>
  <c r="S51" i="41"/>
  <c r="R51" i="41"/>
  <c r="W50" i="41"/>
  <c r="S50" i="41"/>
  <c r="R50" i="41"/>
  <c r="W49" i="41"/>
  <c r="S49" i="41"/>
  <c r="R49" i="41"/>
  <c r="W48" i="41"/>
  <c r="S48" i="41"/>
  <c r="R48" i="41"/>
  <c r="W47" i="41"/>
  <c r="S47" i="41"/>
  <c r="R47" i="41"/>
  <c r="W46" i="41"/>
  <c r="S46" i="41"/>
  <c r="R46" i="41"/>
  <c r="W45" i="41"/>
  <c r="S45" i="41"/>
  <c r="R45" i="41"/>
  <c r="W44" i="41"/>
  <c r="S44" i="41"/>
  <c r="R44" i="41"/>
  <c r="W43" i="41"/>
  <c r="S43" i="41"/>
  <c r="R43" i="41"/>
  <c r="W42" i="41"/>
  <c r="S42" i="41"/>
  <c r="R42" i="41"/>
  <c r="W41" i="41"/>
  <c r="S41" i="41"/>
  <c r="R41" i="41"/>
  <c r="W40" i="41"/>
  <c r="S40" i="41"/>
  <c r="R40" i="41"/>
  <c r="W39" i="41"/>
  <c r="S39" i="41"/>
  <c r="R39" i="41"/>
  <c r="W38" i="41"/>
  <c r="S38" i="41"/>
  <c r="R38" i="41"/>
  <c r="W37" i="41"/>
  <c r="S37" i="41"/>
  <c r="R37" i="41"/>
  <c r="W36" i="41"/>
  <c r="S36" i="41"/>
  <c r="R36" i="41"/>
  <c r="W35" i="41"/>
  <c r="S35" i="41"/>
  <c r="R35" i="41"/>
  <c r="W34" i="41"/>
  <c r="S34" i="41"/>
  <c r="R34" i="41"/>
  <c r="W33" i="41"/>
  <c r="S33" i="41"/>
  <c r="R33" i="41"/>
  <c r="W32" i="41"/>
  <c r="S32" i="41"/>
  <c r="R32" i="41"/>
  <c r="W31" i="41"/>
  <c r="S31" i="41"/>
  <c r="R31" i="41"/>
  <c r="W30" i="41"/>
  <c r="S30" i="41"/>
  <c r="R30" i="41"/>
  <c r="W29" i="41"/>
  <c r="S29" i="41"/>
  <c r="R29" i="41"/>
  <c r="W28" i="41"/>
  <c r="S28" i="41"/>
  <c r="R28" i="41"/>
  <c r="W27" i="41"/>
  <c r="S27" i="41"/>
  <c r="R27" i="41"/>
  <c r="W26" i="41"/>
  <c r="S26" i="41"/>
  <c r="R26" i="41"/>
  <c r="W25" i="41"/>
  <c r="S25" i="41"/>
  <c r="R25" i="41"/>
  <c r="W24" i="41"/>
  <c r="S24" i="41"/>
  <c r="R24" i="41"/>
  <c r="W23" i="41"/>
  <c r="S23" i="41"/>
  <c r="R23" i="41"/>
  <c r="W22" i="41"/>
  <c r="S22" i="41"/>
  <c r="R22" i="41"/>
  <c r="W21" i="41"/>
  <c r="S21" i="41"/>
  <c r="R21" i="41"/>
  <c r="W20" i="41"/>
  <c r="S20" i="41"/>
  <c r="R20" i="41"/>
  <c r="W19" i="41"/>
  <c r="S19" i="41"/>
  <c r="R19" i="41"/>
  <c r="W18" i="41"/>
  <c r="S18" i="41"/>
  <c r="R18" i="41"/>
  <c r="W17" i="41"/>
  <c r="S17" i="41"/>
  <c r="R17" i="41"/>
  <c r="W16" i="41"/>
  <c r="S16" i="41"/>
  <c r="R16" i="41"/>
  <c r="W15" i="41"/>
  <c r="S15" i="41"/>
  <c r="R15" i="41"/>
  <c r="W14" i="41"/>
  <c r="S14" i="41"/>
  <c r="R14" i="41"/>
  <c r="W13" i="41"/>
  <c r="S13" i="41"/>
  <c r="R13" i="41"/>
  <c r="W12" i="41"/>
  <c r="S12" i="41"/>
  <c r="R12" i="41"/>
  <c r="W11" i="41"/>
  <c r="S11" i="41"/>
  <c r="R11" i="41"/>
  <c r="W10" i="41"/>
  <c r="S10" i="41"/>
  <c r="R10" i="41"/>
  <c r="W9" i="41"/>
  <c r="S9" i="41"/>
  <c r="R9" i="41"/>
  <c r="W8" i="41"/>
  <c r="S8" i="41"/>
  <c r="R8" i="41"/>
  <c r="W7" i="41"/>
  <c r="S7" i="41"/>
  <c r="R7" i="41"/>
  <c r="A4" i="41"/>
  <c r="A3" i="41"/>
  <c r="A29" i="141"/>
  <c r="AE28" i="141"/>
  <c r="AH27" i="141"/>
  <c r="AG27" i="141"/>
  <c r="AE27" i="141"/>
  <c r="AD27" i="141"/>
  <c r="AC27" i="141"/>
  <c r="Z27" i="141"/>
  <c r="Y27" i="141"/>
  <c r="AH25" i="141"/>
  <c r="AG25" i="141"/>
  <c r="AH24" i="141"/>
  <c r="AG24" i="141"/>
  <c r="AH23" i="141"/>
  <c r="AG23" i="141"/>
  <c r="AH22" i="141"/>
  <c r="AG22" i="141"/>
  <c r="AH21" i="141"/>
  <c r="AG21" i="141"/>
  <c r="AH20" i="141"/>
  <c r="AG20" i="141"/>
  <c r="AH19" i="141"/>
  <c r="AG19" i="141"/>
  <c r="AH18" i="141"/>
  <c r="AG18" i="141"/>
  <c r="AH17" i="141"/>
  <c r="AG17" i="141"/>
  <c r="AH16" i="141"/>
  <c r="AG16" i="141"/>
  <c r="AH15" i="141"/>
  <c r="AG15" i="141"/>
  <c r="AH14" i="141"/>
  <c r="AG14" i="141"/>
  <c r="AH13" i="141"/>
  <c r="AG13" i="141"/>
  <c r="AH12" i="141"/>
  <c r="AG12" i="141"/>
  <c r="AH11" i="141"/>
  <c r="AG11" i="141"/>
  <c r="AH10" i="141"/>
  <c r="AG10" i="141"/>
  <c r="AH9" i="141"/>
  <c r="AG9" i="141"/>
  <c r="AH8" i="141"/>
  <c r="AG8" i="141"/>
  <c r="AH7" i="141"/>
  <c r="AG7" i="141"/>
  <c r="AD7" i="141"/>
  <c r="AC7" i="141"/>
  <c r="A4" i="141"/>
  <c r="A3" i="141"/>
  <c r="A31" i="40"/>
  <c r="X30" i="40"/>
  <c r="A30" i="40"/>
  <c r="AA29" i="40"/>
  <c r="Z29" i="40"/>
  <c r="X29" i="40"/>
  <c r="W29" i="40"/>
  <c r="V29" i="40"/>
  <c r="U29" i="40"/>
  <c r="T29" i="40"/>
  <c r="S29" i="40"/>
  <c r="R29" i="40"/>
  <c r="G29" i="40"/>
  <c r="AA26" i="40"/>
  <c r="Z26" i="40"/>
  <c r="W26" i="40"/>
  <c r="V26" i="40"/>
  <c r="AA25" i="40"/>
  <c r="Z25" i="40"/>
  <c r="W25" i="40"/>
  <c r="V25" i="40"/>
  <c r="AA24" i="40"/>
  <c r="Z24" i="40"/>
  <c r="W24" i="40"/>
  <c r="V24" i="40"/>
  <c r="AA23" i="40"/>
  <c r="Z23" i="40"/>
  <c r="W23" i="40"/>
  <c r="V23" i="40"/>
  <c r="AA22" i="40"/>
  <c r="Z22" i="40"/>
  <c r="W22" i="40"/>
  <c r="V22" i="40"/>
  <c r="AA21" i="40"/>
  <c r="Z21" i="40"/>
  <c r="W21" i="40"/>
  <c r="V21" i="40"/>
  <c r="AA20" i="40"/>
  <c r="Z20" i="40"/>
  <c r="W20" i="40"/>
  <c r="V20" i="40"/>
  <c r="AA19" i="40"/>
  <c r="Z19" i="40"/>
  <c r="W19" i="40"/>
  <c r="V19" i="40"/>
  <c r="AA18" i="40"/>
  <c r="Z18" i="40"/>
  <c r="W18" i="40"/>
  <c r="V18" i="40"/>
  <c r="AA17" i="40"/>
  <c r="Z17" i="40"/>
  <c r="W17" i="40"/>
  <c r="V17" i="40"/>
  <c r="AA16" i="40"/>
  <c r="Z16" i="40"/>
  <c r="W16" i="40"/>
  <c r="V16" i="40"/>
  <c r="AA15" i="40"/>
  <c r="Z15" i="40"/>
  <c r="W15" i="40"/>
  <c r="V15" i="40"/>
  <c r="AA14" i="40"/>
  <c r="Z14" i="40"/>
  <c r="W14" i="40"/>
  <c r="V14" i="40"/>
  <c r="AA13" i="40"/>
  <c r="Z13" i="40"/>
  <c r="W13" i="40"/>
  <c r="V13" i="40"/>
  <c r="AA12" i="40"/>
  <c r="Z12" i="40"/>
  <c r="W12" i="40"/>
  <c r="V12" i="40"/>
  <c r="AA11" i="40"/>
  <c r="Z11" i="40"/>
  <c r="W11" i="40"/>
  <c r="V11" i="40"/>
  <c r="AA10" i="40"/>
  <c r="Z10" i="40"/>
  <c r="W10" i="40"/>
  <c r="V10" i="40"/>
  <c r="AA9" i="40"/>
  <c r="Z9" i="40"/>
  <c r="W9" i="40"/>
  <c r="V9" i="40"/>
  <c r="AA8" i="40"/>
  <c r="Z8" i="40"/>
  <c r="W8" i="40"/>
  <c r="V8" i="40"/>
  <c r="AA7" i="40"/>
  <c r="Z7" i="40"/>
  <c r="W7" i="40"/>
  <c r="V7" i="40"/>
  <c r="A4" i="40"/>
  <c r="A3" i="40"/>
  <c r="A31" i="39"/>
  <c r="V30" i="39"/>
  <c r="A30" i="39"/>
  <c r="Y29" i="39"/>
  <c r="X29" i="39"/>
  <c r="V29" i="39"/>
  <c r="U29" i="39"/>
  <c r="T29" i="39"/>
  <c r="S29" i="39"/>
  <c r="R29" i="39"/>
  <c r="Q29" i="39"/>
  <c r="P29" i="39"/>
  <c r="Y27" i="39"/>
  <c r="Y26" i="39"/>
  <c r="X26" i="39"/>
  <c r="U26" i="39"/>
  <c r="T26" i="39"/>
  <c r="Y25" i="39"/>
  <c r="X25" i="39"/>
  <c r="U25" i="39"/>
  <c r="T25" i="39"/>
  <c r="Y24" i="39"/>
  <c r="X24" i="39"/>
  <c r="U24" i="39"/>
  <c r="T24" i="39"/>
  <c r="Y23" i="39"/>
  <c r="X23" i="39"/>
  <c r="U23" i="39"/>
  <c r="T23" i="39"/>
  <c r="Y22" i="39"/>
  <c r="X22" i="39"/>
  <c r="U22" i="39"/>
  <c r="T22" i="39"/>
  <c r="Y21" i="39"/>
  <c r="X21" i="39"/>
  <c r="U21" i="39"/>
  <c r="T21" i="39"/>
  <c r="Y20" i="39"/>
  <c r="X20" i="39"/>
  <c r="U20" i="39"/>
  <c r="T20" i="39"/>
  <c r="Y19" i="39"/>
  <c r="X19" i="39"/>
  <c r="U19" i="39"/>
  <c r="T19" i="39"/>
  <c r="Y18" i="39"/>
  <c r="X18" i="39"/>
  <c r="U18" i="39"/>
  <c r="T18" i="39"/>
  <c r="Y17" i="39"/>
  <c r="X17" i="39"/>
  <c r="U17" i="39"/>
  <c r="T17" i="39"/>
  <c r="Y16" i="39"/>
  <c r="X16" i="39"/>
  <c r="U16" i="39"/>
  <c r="T16" i="39"/>
  <c r="Y15" i="39"/>
  <c r="X15" i="39"/>
  <c r="U15" i="39"/>
  <c r="T15" i="39"/>
  <c r="Y14" i="39"/>
  <c r="X14" i="39"/>
  <c r="U14" i="39"/>
  <c r="T14" i="39"/>
  <c r="Y13" i="39"/>
  <c r="X13" i="39"/>
  <c r="U13" i="39"/>
  <c r="T13" i="39"/>
  <c r="Y12" i="39"/>
  <c r="X12" i="39"/>
  <c r="U12" i="39"/>
  <c r="T12" i="39"/>
  <c r="Y11" i="39"/>
  <c r="X11" i="39"/>
  <c r="U11" i="39"/>
  <c r="T11" i="39"/>
  <c r="Y10" i="39"/>
  <c r="X10" i="39"/>
  <c r="U10" i="39"/>
  <c r="T10" i="39"/>
  <c r="Y9" i="39"/>
  <c r="X9" i="39"/>
  <c r="U9" i="39"/>
  <c r="T9" i="39"/>
  <c r="Y8" i="39"/>
  <c r="X8" i="39"/>
  <c r="U8" i="39"/>
  <c r="T8" i="39"/>
  <c r="Y7" i="39"/>
  <c r="X7" i="39"/>
  <c r="U7" i="39"/>
  <c r="T7" i="39"/>
  <c r="A4" i="39"/>
  <c r="A3" i="39"/>
  <c r="A31" i="38"/>
  <c r="AF30" i="38"/>
  <c r="A30" i="38"/>
  <c r="AI29" i="38"/>
  <c r="AH29" i="38"/>
  <c r="AF29" i="38"/>
  <c r="AE29" i="38"/>
  <c r="AD29" i="38"/>
  <c r="AA29" i="38"/>
  <c r="Z29" i="38"/>
  <c r="X29" i="38"/>
  <c r="AI26" i="38"/>
  <c r="AH26" i="38"/>
  <c r="AE26" i="38"/>
  <c r="AD26" i="38"/>
  <c r="Y26" i="38"/>
  <c r="AI25" i="38"/>
  <c r="AH25" i="38"/>
  <c r="AE25" i="38"/>
  <c r="AD25" i="38"/>
  <c r="Y25" i="38"/>
  <c r="AI24" i="38"/>
  <c r="AH24" i="38"/>
  <c r="AE24" i="38"/>
  <c r="AD24" i="38"/>
  <c r="Y24" i="38"/>
  <c r="AI23" i="38"/>
  <c r="AH23" i="38"/>
  <c r="AE23" i="38"/>
  <c r="AD23" i="38"/>
  <c r="Y23" i="38"/>
  <c r="AI22" i="38"/>
  <c r="AH22" i="38"/>
  <c r="AE22" i="38"/>
  <c r="AD22" i="38"/>
  <c r="Y22" i="38"/>
  <c r="AI21" i="38"/>
  <c r="AH21" i="38"/>
  <c r="AE21" i="38"/>
  <c r="AD21" i="38"/>
  <c r="Y21" i="38"/>
  <c r="AI20" i="38"/>
  <c r="AH20" i="38"/>
  <c r="AE20" i="38"/>
  <c r="AD20" i="38"/>
  <c r="Y20" i="38"/>
  <c r="AI19" i="38"/>
  <c r="AH19" i="38"/>
  <c r="AE19" i="38"/>
  <c r="AD19" i="38"/>
  <c r="Y19" i="38"/>
  <c r="AI18" i="38"/>
  <c r="AH18" i="38"/>
  <c r="AE18" i="38"/>
  <c r="AD18" i="38"/>
  <c r="Y18" i="38"/>
  <c r="AI17" i="38"/>
  <c r="AH17" i="38"/>
  <c r="AE17" i="38"/>
  <c r="AD17" i="38"/>
  <c r="Y17" i="38"/>
  <c r="AI16" i="38"/>
  <c r="AH16" i="38"/>
  <c r="AE16" i="38"/>
  <c r="AD16" i="38"/>
  <c r="Y16" i="38"/>
  <c r="AI15" i="38"/>
  <c r="AH15" i="38"/>
  <c r="AE15" i="38"/>
  <c r="AD15" i="38"/>
  <c r="Y15" i="38"/>
  <c r="AI14" i="38"/>
  <c r="AH14" i="38"/>
  <c r="AE14" i="38"/>
  <c r="AD14" i="38"/>
  <c r="Y14" i="38"/>
  <c r="AI13" i="38"/>
  <c r="AH13" i="38"/>
  <c r="AE13" i="38"/>
  <c r="AD13" i="38"/>
  <c r="Y13" i="38"/>
  <c r="AI12" i="38"/>
  <c r="AH12" i="38"/>
  <c r="AE12" i="38"/>
  <c r="AD12" i="38"/>
  <c r="Y12" i="38"/>
  <c r="AI11" i="38"/>
  <c r="AH11" i="38"/>
  <c r="AE11" i="38"/>
  <c r="AD11" i="38"/>
  <c r="Y11" i="38"/>
  <c r="AI10" i="38"/>
  <c r="AH10" i="38"/>
  <c r="AE10" i="38"/>
  <c r="AD10" i="38"/>
  <c r="Y10" i="38"/>
  <c r="AI9" i="38"/>
  <c r="AH9" i="38"/>
  <c r="AE9" i="38"/>
  <c r="AD9" i="38"/>
  <c r="Y9" i="38"/>
  <c r="AI8" i="38"/>
  <c r="AH8" i="38"/>
  <c r="AE8" i="38"/>
  <c r="AD8" i="38"/>
  <c r="Y8" i="38"/>
  <c r="AI7" i="38"/>
  <c r="AH7" i="38"/>
  <c r="AE7" i="38"/>
  <c r="AD7" i="38"/>
  <c r="Y7" i="38"/>
  <c r="A4" i="38"/>
  <c r="A3" i="38"/>
  <c r="E48" i="37"/>
  <c r="F44" i="37"/>
  <c r="E44" i="37"/>
  <c r="D44" i="37"/>
  <c r="C44" i="37"/>
  <c r="C41" i="37"/>
  <c r="F40" i="37"/>
  <c r="F39" i="37"/>
  <c r="F37" i="37"/>
  <c r="E37" i="37"/>
  <c r="F36" i="37"/>
  <c r="E36" i="37"/>
  <c r="F35" i="37"/>
  <c r="E35" i="37"/>
  <c r="F34" i="37"/>
  <c r="E34" i="37"/>
  <c r="D34" i="37"/>
  <c r="C34" i="37"/>
  <c r="F33" i="37"/>
  <c r="E33" i="37"/>
  <c r="F32" i="37"/>
  <c r="E32" i="37"/>
  <c r="F31" i="37"/>
  <c r="E31" i="37"/>
  <c r="F30" i="37"/>
  <c r="E30" i="37"/>
  <c r="D30" i="37"/>
  <c r="C30" i="37"/>
  <c r="A29" i="37"/>
  <c r="A28" i="37"/>
  <c r="L27" i="37"/>
  <c r="K27" i="37"/>
  <c r="J27" i="37"/>
  <c r="I27" i="37"/>
  <c r="H27" i="37"/>
  <c r="G27" i="37"/>
  <c r="F27" i="37"/>
  <c r="E27" i="37"/>
  <c r="D27" i="37"/>
  <c r="C27" i="37"/>
  <c r="L26" i="37"/>
  <c r="K26" i="37"/>
  <c r="J26" i="37"/>
  <c r="F26" i="37"/>
  <c r="L25" i="37"/>
  <c r="K25" i="37"/>
  <c r="J25" i="37"/>
  <c r="I25" i="37"/>
  <c r="H25" i="37"/>
  <c r="G25" i="37"/>
  <c r="F25" i="37"/>
  <c r="E25" i="37"/>
  <c r="D25" i="37"/>
  <c r="C25" i="37"/>
  <c r="L16" i="37"/>
  <c r="K16" i="37"/>
  <c r="J16" i="37"/>
  <c r="I16" i="37"/>
  <c r="H16" i="37"/>
  <c r="G16" i="37"/>
  <c r="F16" i="37"/>
  <c r="E16" i="37"/>
  <c r="D16" i="37"/>
  <c r="C16" i="37"/>
  <c r="N15" i="37"/>
  <c r="L15" i="37"/>
  <c r="K15" i="37"/>
  <c r="J15" i="37"/>
  <c r="I15" i="37"/>
  <c r="H15" i="37"/>
  <c r="G15" i="37"/>
  <c r="F15" i="37"/>
  <c r="E15" i="37"/>
  <c r="D15" i="37"/>
  <c r="C15" i="37"/>
  <c r="N14" i="37"/>
  <c r="L14" i="37"/>
  <c r="K14" i="37"/>
  <c r="J14" i="37"/>
  <c r="I14" i="37"/>
  <c r="H14" i="37"/>
  <c r="G14" i="37"/>
  <c r="F14" i="37"/>
  <c r="E14" i="37"/>
  <c r="D14" i="37"/>
  <c r="C14" i="37"/>
  <c r="N13" i="37"/>
  <c r="L13" i="37"/>
  <c r="K13" i="37"/>
  <c r="J13" i="37"/>
  <c r="I13" i="37"/>
  <c r="H13" i="37"/>
  <c r="G13" i="37"/>
  <c r="F13" i="37"/>
  <c r="E13" i="37"/>
  <c r="D13" i="37"/>
  <c r="C13" i="37"/>
  <c r="N12" i="37"/>
  <c r="L12" i="37"/>
  <c r="K12" i="37"/>
  <c r="J12" i="37"/>
  <c r="I12" i="37"/>
  <c r="H12" i="37"/>
  <c r="G12" i="37"/>
  <c r="F12" i="37"/>
  <c r="E12" i="37"/>
  <c r="D12" i="37"/>
  <c r="C12" i="37"/>
  <c r="L11" i="37"/>
  <c r="K11" i="37"/>
  <c r="J11" i="37"/>
  <c r="I11" i="37"/>
  <c r="H11" i="37"/>
  <c r="G11" i="37"/>
  <c r="F11" i="37"/>
  <c r="E11" i="37"/>
  <c r="D11" i="37"/>
  <c r="C11" i="37"/>
  <c r="N10" i="37"/>
  <c r="L10" i="37"/>
  <c r="K10" i="37"/>
  <c r="J10" i="37"/>
  <c r="I10" i="37"/>
  <c r="H10" i="37"/>
  <c r="G10" i="37"/>
  <c r="F10" i="37"/>
  <c r="E10" i="37"/>
  <c r="D10" i="37"/>
  <c r="C10" i="37"/>
  <c r="N9" i="37"/>
  <c r="L9" i="37"/>
  <c r="K9" i="37"/>
  <c r="J9" i="37"/>
  <c r="I9" i="37"/>
  <c r="H9" i="37"/>
  <c r="G9" i="37"/>
  <c r="F9" i="37"/>
  <c r="E9" i="37"/>
  <c r="D9" i="37"/>
  <c r="C9" i="37"/>
  <c r="N8" i="37"/>
  <c r="L8" i="37"/>
  <c r="K8" i="37"/>
  <c r="J8" i="37"/>
  <c r="I8" i="37"/>
  <c r="H8" i="37"/>
  <c r="G8" i="37"/>
  <c r="F8" i="37"/>
  <c r="E8" i="37"/>
  <c r="D8" i="37"/>
  <c r="C8" i="37"/>
  <c r="N7" i="37"/>
  <c r="L7" i="37"/>
  <c r="K7" i="37"/>
  <c r="J7" i="37"/>
  <c r="I7" i="37"/>
  <c r="H7" i="37"/>
  <c r="G7" i="37"/>
  <c r="F7" i="37"/>
  <c r="E7" i="37"/>
  <c r="D7" i="37"/>
  <c r="C7" i="37"/>
  <c r="D4" i="37"/>
  <c r="A4" i="37"/>
  <c r="A3" i="37"/>
  <c r="A48" i="126"/>
  <c r="AH47" i="126"/>
  <c r="A47" i="126"/>
  <c r="AK46" i="126"/>
  <c r="AJ46" i="126"/>
  <c r="AH46" i="126"/>
  <c r="AG46" i="126"/>
  <c r="AF46" i="126"/>
  <c r="AC46" i="126"/>
  <c r="AB46" i="126"/>
  <c r="Z46" i="126"/>
  <c r="AK45" i="126"/>
  <c r="AK44" i="126"/>
  <c r="AJ44" i="126"/>
  <c r="AH44" i="126"/>
  <c r="AG44" i="126"/>
  <c r="AF44" i="126"/>
  <c r="AC44" i="126"/>
  <c r="AB44" i="126"/>
  <c r="AA44" i="126"/>
  <c r="AK43" i="126"/>
  <c r="AK42" i="126"/>
  <c r="AA42" i="126"/>
  <c r="AK7" i="126"/>
  <c r="AJ7" i="126"/>
  <c r="AH7" i="126"/>
  <c r="AG7" i="126"/>
  <c r="AF7" i="126"/>
  <c r="A4" i="126"/>
  <c r="A3" i="126"/>
  <c r="A29" i="36"/>
  <c r="J28" i="36"/>
  <c r="A28" i="36"/>
  <c r="K27" i="36"/>
  <c r="J27" i="36"/>
  <c r="I27" i="36"/>
  <c r="G27" i="36"/>
  <c r="K26" i="36"/>
  <c r="K25" i="36"/>
  <c r="J25" i="36"/>
  <c r="I25" i="36"/>
  <c r="G25" i="36"/>
  <c r="K24" i="36"/>
  <c r="K23" i="36"/>
  <c r="K22" i="36"/>
  <c r="K21" i="36"/>
  <c r="K18" i="36"/>
  <c r="K17" i="36"/>
  <c r="K16" i="36"/>
  <c r="K15" i="36"/>
  <c r="K14" i="36"/>
  <c r="K13" i="36"/>
  <c r="K12" i="36"/>
  <c r="K11" i="36"/>
  <c r="K10" i="36"/>
  <c r="K9" i="36"/>
  <c r="K8" i="36"/>
  <c r="K7" i="36"/>
  <c r="K6" i="36"/>
  <c r="I6" i="36"/>
  <c r="A4" i="36"/>
  <c r="A3" i="36"/>
  <c r="A29" i="127"/>
  <c r="H28" i="127"/>
  <c r="A28" i="127"/>
  <c r="I27" i="127"/>
  <c r="H27" i="127"/>
  <c r="G27" i="127"/>
  <c r="E27" i="127"/>
  <c r="I26" i="127"/>
  <c r="I25" i="127"/>
  <c r="I24" i="127"/>
  <c r="H24" i="127"/>
  <c r="G24" i="127"/>
  <c r="E24" i="127"/>
  <c r="I23" i="127"/>
  <c r="I22" i="127"/>
  <c r="I21" i="127"/>
  <c r="I20" i="127"/>
  <c r="I19" i="127"/>
  <c r="I18" i="127"/>
  <c r="I17" i="127"/>
  <c r="I16" i="127"/>
  <c r="I15" i="127"/>
  <c r="I14" i="127"/>
  <c r="I13" i="127"/>
  <c r="I12" i="127"/>
  <c r="I11" i="127"/>
  <c r="I10" i="127"/>
  <c r="I9" i="127"/>
  <c r="I8" i="127"/>
  <c r="I7" i="127"/>
  <c r="I6" i="127"/>
  <c r="H6" i="127"/>
  <c r="G6" i="127"/>
  <c r="A4" i="127"/>
  <c r="A3" i="127"/>
  <c r="A29" i="124"/>
  <c r="J28" i="124"/>
  <c r="A28" i="124"/>
  <c r="K27" i="124"/>
  <c r="J27" i="124"/>
  <c r="I27" i="124"/>
  <c r="G27" i="124"/>
  <c r="K26" i="124"/>
  <c r="K25" i="124"/>
  <c r="J25" i="124"/>
  <c r="I25" i="124"/>
  <c r="G25" i="124"/>
  <c r="K24" i="124"/>
  <c r="K23" i="124"/>
  <c r="K22" i="124"/>
  <c r="K21" i="124"/>
  <c r="K20" i="124"/>
  <c r="K19" i="124"/>
  <c r="K18" i="124"/>
  <c r="K17" i="124"/>
  <c r="K16" i="124"/>
  <c r="K15" i="124"/>
  <c r="K14" i="124"/>
  <c r="K13" i="124"/>
  <c r="K12" i="124"/>
  <c r="K11" i="124"/>
  <c r="K10" i="124"/>
  <c r="K9" i="124"/>
  <c r="K8" i="124"/>
  <c r="K7" i="124"/>
  <c r="K6" i="124"/>
  <c r="J6" i="124"/>
  <c r="I6" i="124"/>
  <c r="A4" i="124"/>
  <c r="A3" i="124"/>
  <c r="A29" i="123"/>
  <c r="J28" i="123"/>
  <c r="A28" i="123"/>
  <c r="K27" i="123"/>
  <c r="J27" i="123"/>
  <c r="I27" i="123"/>
  <c r="G27" i="123"/>
  <c r="K25" i="123"/>
  <c r="K24" i="123"/>
  <c r="K23" i="123"/>
  <c r="K22" i="123"/>
  <c r="K21" i="123"/>
  <c r="K20" i="123"/>
  <c r="K19" i="123"/>
  <c r="K18" i="123"/>
  <c r="K17" i="123"/>
  <c r="K16" i="123"/>
  <c r="K15" i="123"/>
  <c r="K14" i="123"/>
  <c r="K13" i="123"/>
  <c r="K12" i="123"/>
  <c r="K11" i="123"/>
  <c r="K10" i="123"/>
  <c r="K9" i="123"/>
  <c r="K8" i="123"/>
  <c r="K7" i="123"/>
  <c r="K6" i="123"/>
  <c r="J6" i="123"/>
  <c r="I6" i="123"/>
  <c r="A4" i="123"/>
  <c r="A3" i="123"/>
  <c r="A29" i="35"/>
  <c r="J28" i="35"/>
  <c r="A28" i="35"/>
  <c r="K27" i="35"/>
  <c r="J27" i="35"/>
  <c r="I27" i="35"/>
  <c r="G27" i="35"/>
  <c r="K25" i="35"/>
  <c r="K24" i="35"/>
  <c r="K23" i="35"/>
  <c r="K22" i="35"/>
  <c r="K21" i="35"/>
  <c r="K20" i="35"/>
  <c r="K19" i="35"/>
  <c r="K18" i="35"/>
  <c r="K17" i="35"/>
  <c r="K16" i="35"/>
  <c r="K15" i="35"/>
  <c r="K14" i="35"/>
  <c r="K13" i="35"/>
  <c r="K12" i="35"/>
  <c r="K11" i="35"/>
  <c r="K10" i="35"/>
  <c r="K9" i="35"/>
  <c r="K8" i="35"/>
  <c r="K7" i="35"/>
  <c r="K6" i="35"/>
  <c r="J6" i="35"/>
  <c r="I6" i="35"/>
  <c r="A4" i="35"/>
  <c r="A3" i="35"/>
  <c r="A29" i="34"/>
  <c r="K28" i="34"/>
  <c r="A28" i="34"/>
  <c r="L27" i="34"/>
  <c r="K27" i="34"/>
  <c r="J27" i="34"/>
  <c r="H27" i="34"/>
  <c r="L25" i="34"/>
  <c r="L24" i="34"/>
  <c r="L23" i="34"/>
  <c r="L22" i="34"/>
  <c r="L21" i="34"/>
  <c r="L20" i="34"/>
  <c r="L19" i="34"/>
  <c r="L18" i="34"/>
  <c r="L17" i="34"/>
  <c r="L16" i="34"/>
  <c r="L15" i="34"/>
  <c r="L14" i="34"/>
  <c r="L13" i="34"/>
  <c r="L12" i="34"/>
  <c r="L11" i="34"/>
  <c r="L10" i="34"/>
  <c r="L9" i="34"/>
  <c r="L8" i="34"/>
  <c r="L7" i="34"/>
  <c r="L6" i="34"/>
  <c r="K6" i="34"/>
  <c r="J6" i="34"/>
  <c r="A4" i="34"/>
  <c r="A3" i="34"/>
  <c r="A29" i="33"/>
  <c r="A28" i="33"/>
  <c r="G27" i="33"/>
  <c r="F27" i="33"/>
  <c r="E27" i="33"/>
  <c r="D27" i="33"/>
  <c r="C27" i="33"/>
  <c r="G26" i="33"/>
  <c r="F26" i="33"/>
  <c r="G25" i="33"/>
  <c r="F25" i="33"/>
  <c r="E25" i="33"/>
  <c r="D25" i="33"/>
  <c r="C25" i="33"/>
  <c r="G8" i="33"/>
  <c r="F8" i="33"/>
  <c r="E8" i="33"/>
  <c r="D8" i="33"/>
  <c r="C8" i="33"/>
  <c r="G7" i="33"/>
  <c r="F7" i="33"/>
  <c r="E7" i="33"/>
  <c r="D7" i="33"/>
  <c r="C7" i="33"/>
  <c r="G6" i="33"/>
  <c r="F6" i="33"/>
  <c r="E6" i="33"/>
  <c r="D6" i="33"/>
  <c r="C6" i="33"/>
  <c r="A4" i="33"/>
  <c r="A3" i="33"/>
  <c r="A29" i="125"/>
  <c r="A28" i="125"/>
  <c r="G27" i="125"/>
  <c r="F27" i="125"/>
  <c r="E27" i="125"/>
  <c r="D27" i="125"/>
  <c r="C27" i="125"/>
  <c r="G22" i="125"/>
  <c r="F22" i="125"/>
  <c r="E22" i="125"/>
  <c r="D22" i="125"/>
  <c r="C22" i="125"/>
  <c r="G21" i="125"/>
  <c r="F21" i="125"/>
  <c r="E21" i="125"/>
  <c r="D21" i="125"/>
  <c r="C21" i="125"/>
  <c r="G20" i="125"/>
  <c r="F20" i="125"/>
  <c r="E20" i="125"/>
  <c r="D20" i="125"/>
  <c r="C20" i="125"/>
  <c r="G19" i="125"/>
  <c r="F19" i="125"/>
  <c r="E19" i="125"/>
  <c r="D19" i="125"/>
  <c r="C19" i="125"/>
  <c r="G18" i="125"/>
  <c r="F18" i="125"/>
  <c r="E18" i="125"/>
  <c r="D18" i="125"/>
  <c r="C18" i="125"/>
  <c r="G17" i="125"/>
  <c r="F17" i="125"/>
  <c r="E17" i="125"/>
  <c r="D17" i="125"/>
  <c r="C17" i="125"/>
  <c r="G16" i="125"/>
  <c r="F16" i="125"/>
  <c r="E16" i="125"/>
  <c r="D16" i="125"/>
  <c r="C16" i="125"/>
  <c r="G15" i="125"/>
  <c r="F15" i="125"/>
  <c r="E15" i="125"/>
  <c r="D15" i="125"/>
  <c r="C15" i="125"/>
  <c r="G14" i="125"/>
  <c r="F14" i="125"/>
  <c r="E14" i="125"/>
  <c r="D14" i="125"/>
  <c r="C14" i="125"/>
  <c r="G13" i="125"/>
  <c r="F13" i="125"/>
  <c r="E13" i="125"/>
  <c r="D13" i="125"/>
  <c r="C13" i="125"/>
  <c r="G12" i="125"/>
  <c r="F12" i="125"/>
  <c r="E12" i="125"/>
  <c r="D12" i="125"/>
  <c r="C12" i="125"/>
  <c r="G11" i="125"/>
  <c r="F11" i="125"/>
  <c r="E11" i="125"/>
  <c r="D11" i="125"/>
  <c r="C11" i="125"/>
  <c r="G10" i="125"/>
  <c r="F10" i="125"/>
  <c r="E10" i="125"/>
  <c r="D10" i="125"/>
  <c r="C10" i="125"/>
  <c r="G9" i="125"/>
  <c r="F9" i="125"/>
  <c r="E9" i="125"/>
  <c r="D9" i="125"/>
  <c r="C9" i="125"/>
  <c r="G8" i="125"/>
  <c r="F8" i="125"/>
  <c r="E8" i="125"/>
  <c r="D8" i="125"/>
  <c r="C8" i="125"/>
  <c r="G7" i="125"/>
  <c r="F7" i="125"/>
  <c r="E7" i="125"/>
  <c r="D7" i="125"/>
  <c r="C7" i="125"/>
  <c r="G6" i="125"/>
  <c r="F6" i="125"/>
  <c r="E6" i="125"/>
  <c r="D6" i="125"/>
  <c r="C6" i="125"/>
  <c r="A4" i="125"/>
  <c r="A3" i="125"/>
  <c r="A29" i="32"/>
  <c r="H28" i="32"/>
  <c r="A28" i="32"/>
  <c r="I27" i="32"/>
  <c r="H27" i="32"/>
  <c r="G27" i="32"/>
  <c r="E27" i="32"/>
  <c r="I25" i="32"/>
  <c r="I24" i="32"/>
  <c r="I18" i="32"/>
  <c r="I17" i="32"/>
  <c r="I16" i="32"/>
  <c r="I15" i="32"/>
  <c r="I14" i="32"/>
  <c r="I13" i="32"/>
  <c r="I12" i="32"/>
  <c r="I11" i="32"/>
  <c r="I10" i="32"/>
  <c r="I9" i="32"/>
  <c r="I8" i="32"/>
  <c r="I7" i="32"/>
  <c r="I6" i="32"/>
  <c r="A4" i="32"/>
  <c r="A3" i="32"/>
  <c r="A29" i="31"/>
  <c r="H28" i="31"/>
  <c r="A28" i="31"/>
  <c r="I27" i="31"/>
  <c r="H27" i="31"/>
  <c r="G27" i="31"/>
  <c r="E27" i="31"/>
  <c r="I25" i="31"/>
  <c r="I24" i="31"/>
  <c r="I23" i="31"/>
  <c r="I22" i="31"/>
  <c r="I21" i="31"/>
  <c r="I20" i="31"/>
  <c r="I19" i="31"/>
  <c r="I18" i="31"/>
  <c r="I17" i="31"/>
  <c r="I16" i="31"/>
  <c r="I15" i="31"/>
  <c r="I14" i="31"/>
  <c r="I13" i="31"/>
  <c r="I12" i="31"/>
  <c r="I11" i="31"/>
  <c r="I10" i="31"/>
  <c r="I9" i="31"/>
  <c r="I8" i="31"/>
  <c r="I7" i="31"/>
  <c r="I6" i="31"/>
  <c r="H6" i="31"/>
  <c r="G6" i="31"/>
  <c r="A4" i="31"/>
  <c r="A3" i="31"/>
  <c r="A29" i="144"/>
  <c r="P28" i="144"/>
  <c r="A28" i="144"/>
  <c r="Q27" i="144"/>
  <c r="P27" i="144"/>
  <c r="O27" i="144"/>
  <c r="M27" i="144"/>
  <c r="Q26" i="144"/>
  <c r="Q25" i="144"/>
  <c r="P25" i="144"/>
  <c r="O25" i="144"/>
  <c r="M25" i="144"/>
  <c r="Q24" i="144"/>
  <c r="Q23" i="144"/>
  <c r="Q22" i="144"/>
  <c r="Q21" i="144"/>
  <c r="Q20" i="144"/>
  <c r="Q19" i="144"/>
  <c r="Q18" i="144"/>
  <c r="Q17" i="144"/>
  <c r="Q16" i="144"/>
  <c r="Q15" i="144"/>
  <c r="Q14" i="144"/>
  <c r="Q13" i="144"/>
  <c r="Q12" i="144"/>
  <c r="Q11" i="144"/>
  <c r="Q10" i="144"/>
  <c r="Q9" i="144"/>
  <c r="Q8" i="144"/>
  <c r="Q7" i="144"/>
  <c r="P7" i="144"/>
  <c r="O7" i="144"/>
  <c r="A4" i="144"/>
  <c r="A3" i="144"/>
  <c r="A37" i="26"/>
  <c r="N36" i="26"/>
  <c r="A36" i="26"/>
  <c r="Q35" i="26"/>
  <c r="P35" i="26"/>
  <c r="L35" i="26"/>
  <c r="I35" i="26"/>
  <c r="Q33" i="26"/>
  <c r="Q32" i="26"/>
  <c r="Q31" i="26"/>
  <c r="Q30" i="26"/>
  <c r="Q29" i="26"/>
  <c r="Q28" i="26"/>
  <c r="Q27" i="26"/>
  <c r="Q26" i="26"/>
  <c r="Q25" i="26"/>
  <c r="Q24" i="26"/>
  <c r="Q23" i="26"/>
  <c r="Q22" i="26"/>
  <c r="Q21" i="26"/>
  <c r="Q20" i="26"/>
  <c r="Q19" i="26"/>
  <c r="Q18" i="26"/>
  <c r="Q17" i="26"/>
  <c r="Q16" i="26"/>
  <c r="Q15" i="26"/>
  <c r="Q14" i="26"/>
  <c r="Q13" i="26"/>
  <c r="Q12" i="26"/>
  <c r="Q11" i="26"/>
  <c r="Q10" i="26"/>
  <c r="Q9" i="26"/>
  <c r="Q8" i="26"/>
  <c r="Q7" i="26"/>
  <c r="M7" i="26"/>
  <c r="L7" i="26"/>
  <c r="K7" i="26"/>
  <c r="A4" i="26"/>
  <c r="A3" i="26"/>
  <c r="A29" i="116"/>
  <c r="Q28" i="116"/>
  <c r="A28" i="116"/>
  <c r="S27" i="116"/>
  <c r="R27" i="116"/>
  <c r="M27" i="116"/>
  <c r="I27" i="116"/>
  <c r="S25" i="116"/>
  <c r="L25" i="116"/>
  <c r="H25" i="116"/>
  <c r="S24" i="116"/>
  <c r="L24" i="116"/>
  <c r="H24" i="116"/>
  <c r="S23" i="116"/>
  <c r="L23" i="116"/>
  <c r="H23" i="116"/>
  <c r="S22" i="116"/>
  <c r="L22" i="116"/>
  <c r="H22" i="116"/>
  <c r="S21" i="116"/>
  <c r="L21" i="116"/>
  <c r="H21" i="116"/>
  <c r="S20" i="116"/>
  <c r="L20" i="116"/>
  <c r="H20" i="116"/>
  <c r="S19" i="116"/>
  <c r="L19" i="116"/>
  <c r="H19" i="116"/>
  <c r="S18" i="116"/>
  <c r="L18" i="116"/>
  <c r="H18" i="116"/>
  <c r="S17" i="116"/>
  <c r="L17" i="116"/>
  <c r="H17" i="116"/>
  <c r="S16" i="116"/>
  <c r="L16" i="116"/>
  <c r="H16" i="116"/>
  <c r="S15" i="116"/>
  <c r="L15" i="116"/>
  <c r="H15" i="116"/>
  <c r="S14" i="116"/>
  <c r="L14" i="116"/>
  <c r="H14" i="116"/>
  <c r="S13" i="116"/>
  <c r="L13" i="116"/>
  <c r="H13" i="116"/>
  <c r="S12" i="116"/>
  <c r="L12" i="116"/>
  <c r="H12" i="116"/>
  <c r="S11" i="116"/>
  <c r="L11" i="116"/>
  <c r="H11" i="116"/>
  <c r="S10" i="116"/>
  <c r="L10" i="116"/>
  <c r="H10" i="116"/>
  <c r="S9" i="116"/>
  <c r="L9" i="116"/>
  <c r="H9" i="116"/>
  <c r="S8" i="116"/>
  <c r="L8" i="116"/>
  <c r="H8" i="116"/>
  <c r="S7" i="116"/>
  <c r="P7" i="116"/>
  <c r="M7" i="116"/>
  <c r="L7" i="116"/>
  <c r="K7" i="116"/>
  <c r="H7" i="116"/>
  <c r="A4" i="116"/>
  <c r="A3" i="116"/>
  <c r="R25" i="99"/>
  <c r="A25" i="99"/>
  <c r="X24" i="99"/>
  <c r="A24" i="99"/>
  <c r="Z23" i="99"/>
  <c r="Y23" i="99"/>
  <c r="V23" i="99"/>
  <c r="S23" i="99"/>
  <c r="R23" i="99"/>
  <c r="Z8" i="99"/>
  <c r="U8" i="99"/>
  <c r="Z7" i="99"/>
  <c r="Y7" i="99"/>
  <c r="X7" i="99"/>
  <c r="W7" i="99"/>
  <c r="V7" i="99"/>
  <c r="U7" i="99"/>
  <c r="T7" i="99"/>
  <c r="A4" i="99"/>
  <c r="A3" i="99"/>
  <c r="A27" i="23"/>
  <c r="X26" i="23"/>
  <c r="A26" i="23"/>
  <c r="Z25" i="23"/>
  <c r="Y25" i="23"/>
  <c r="T25" i="23"/>
  <c r="Q25" i="23"/>
  <c r="P25" i="23"/>
  <c r="Z23" i="23"/>
  <c r="S23" i="23"/>
  <c r="Z22" i="23"/>
  <c r="Z21" i="23"/>
  <c r="Z20" i="23"/>
  <c r="Z19" i="23"/>
  <c r="Z18" i="23"/>
  <c r="Z17" i="23"/>
  <c r="Z16" i="23"/>
  <c r="Z15" i="23"/>
  <c r="Z14" i="23"/>
  <c r="Z13" i="23"/>
  <c r="Z12" i="23"/>
  <c r="A4" i="23"/>
  <c r="A3" i="23"/>
  <c r="A29" i="100"/>
  <c r="N28" i="100"/>
  <c r="A28" i="100"/>
  <c r="P27" i="100"/>
  <c r="O27" i="100"/>
  <c r="L27" i="100"/>
  <c r="H27" i="100"/>
  <c r="P25" i="100"/>
  <c r="K25" i="100"/>
  <c r="G25" i="100"/>
  <c r="P24" i="100"/>
  <c r="K24" i="100"/>
  <c r="G24" i="100"/>
  <c r="P23" i="100"/>
  <c r="K23" i="100"/>
  <c r="G23" i="100"/>
  <c r="P22" i="100"/>
  <c r="K22" i="100"/>
  <c r="G22" i="100"/>
  <c r="P21" i="100"/>
  <c r="K21" i="100"/>
  <c r="G21" i="100"/>
  <c r="P20" i="100"/>
  <c r="K20" i="100"/>
  <c r="G20" i="100"/>
  <c r="P19" i="100"/>
  <c r="K19" i="100"/>
  <c r="G19" i="100"/>
  <c r="P18" i="100"/>
  <c r="K18" i="100"/>
  <c r="G18" i="100"/>
  <c r="P17" i="100"/>
  <c r="K17" i="100"/>
  <c r="G17" i="100"/>
  <c r="P16" i="100"/>
  <c r="K16" i="100"/>
  <c r="G16" i="100"/>
  <c r="P15" i="100"/>
  <c r="K15" i="100"/>
  <c r="G15" i="100"/>
  <c r="P14" i="100"/>
  <c r="K14" i="100"/>
  <c r="G14" i="100"/>
  <c r="P13" i="100"/>
  <c r="K13" i="100"/>
  <c r="G13" i="100"/>
  <c r="P12" i="100"/>
  <c r="K12" i="100"/>
  <c r="G12" i="100"/>
  <c r="P11" i="100"/>
  <c r="K11" i="100"/>
  <c r="G11" i="100"/>
  <c r="P10" i="100"/>
  <c r="K10" i="100"/>
  <c r="G10" i="100"/>
  <c r="P9" i="100"/>
  <c r="K9" i="100"/>
  <c r="G9" i="100"/>
  <c r="P8" i="100"/>
  <c r="K8" i="100"/>
  <c r="G8" i="100"/>
  <c r="P7" i="100"/>
  <c r="K7" i="100"/>
  <c r="G7" i="100"/>
  <c r="A4" i="100"/>
  <c r="A3" i="100"/>
  <c r="A29" i="20"/>
  <c r="P28" i="20"/>
  <c r="A28" i="20"/>
  <c r="R27" i="20"/>
  <c r="Q27" i="20"/>
  <c r="N27" i="20"/>
  <c r="J27" i="20"/>
  <c r="R25" i="20"/>
  <c r="M25" i="20"/>
  <c r="I25" i="20"/>
  <c r="R24" i="20"/>
  <c r="M24" i="20"/>
  <c r="I24" i="20"/>
  <c r="R23" i="20"/>
  <c r="M23" i="20"/>
  <c r="I23" i="20"/>
  <c r="R22" i="20"/>
  <c r="M22" i="20"/>
  <c r="I22" i="20"/>
  <c r="R21" i="20"/>
  <c r="M21" i="20"/>
  <c r="I21" i="20"/>
  <c r="R20" i="20"/>
  <c r="M20" i="20"/>
  <c r="I20" i="20"/>
  <c r="R19" i="20"/>
  <c r="M19" i="20"/>
  <c r="I19" i="20"/>
  <c r="R18" i="20"/>
  <c r="M18" i="20"/>
  <c r="I18" i="20"/>
  <c r="R17" i="20"/>
  <c r="M17" i="20"/>
  <c r="I17" i="20"/>
  <c r="R16" i="20"/>
  <c r="M16" i="20"/>
  <c r="I16" i="20"/>
  <c r="R15" i="20"/>
  <c r="M15" i="20"/>
  <c r="I15" i="20"/>
  <c r="R14" i="20"/>
  <c r="M14" i="20"/>
  <c r="I14" i="20"/>
  <c r="R13" i="20"/>
  <c r="M13" i="20"/>
  <c r="I13" i="20"/>
  <c r="R12" i="20"/>
  <c r="M12" i="20"/>
  <c r="I12" i="20"/>
  <c r="R11" i="20"/>
  <c r="M11" i="20"/>
  <c r="I11" i="20"/>
  <c r="R10" i="20"/>
  <c r="M10" i="20"/>
  <c r="I10" i="20"/>
  <c r="R9" i="20"/>
  <c r="M9" i="20"/>
  <c r="I9" i="20"/>
  <c r="R8" i="20"/>
  <c r="M8" i="20"/>
  <c r="I8" i="20"/>
  <c r="R7" i="20"/>
  <c r="Q7" i="20"/>
  <c r="P7" i="20"/>
  <c r="O7" i="20"/>
  <c r="N7" i="20"/>
  <c r="M7" i="20"/>
  <c r="L7" i="20"/>
  <c r="I7" i="20"/>
  <c r="A4" i="20"/>
  <c r="A3" i="20"/>
  <c r="A26" i="18"/>
  <c r="Q25" i="18"/>
  <c r="A25" i="18"/>
  <c r="S24" i="18"/>
  <c r="R24" i="18"/>
  <c r="N24" i="18"/>
  <c r="J24" i="18"/>
  <c r="H24" i="18"/>
  <c r="S22" i="18"/>
  <c r="M22" i="18"/>
  <c r="I22" i="18"/>
  <c r="S21" i="18"/>
  <c r="S20" i="18"/>
  <c r="S19" i="18"/>
  <c r="S18" i="18"/>
  <c r="S17" i="18"/>
  <c r="S16" i="18"/>
  <c r="S15" i="18"/>
  <c r="S14" i="18"/>
  <c r="S13" i="18"/>
  <c r="S12" i="18"/>
  <c r="S11" i="18"/>
  <c r="S10" i="18"/>
  <c r="S9" i="18"/>
  <c r="S8" i="18"/>
  <c r="S7" i="18"/>
  <c r="R7" i="18"/>
  <c r="Q7" i="18"/>
  <c r="P7" i="18"/>
  <c r="O7" i="18"/>
  <c r="N7" i="18"/>
  <c r="M7" i="18"/>
  <c r="L7" i="18"/>
  <c r="A4" i="18"/>
  <c r="A3" i="18"/>
  <c r="A29" i="19"/>
  <c r="N28" i="19"/>
  <c r="A28" i="19"/>
  <c r="P27" i="19"/>
  <c r="O27" i="19"/>
  <c r="L27" i="19"/>
  <c r="H27" i="19"/>
  <c r="P26" i="19"/>
  <c r="P25" i="19"/>
  <c r="P23" i="19"/>
  <c r="P22" i="19"/>
  <c r="P21" i="19"/>
  <c r="P20" i="19"/>
  <c r="P19" i="19"/>
  <c r="P18" i="19"/>
  <c r="P17" i="19"/>
  <c r="P16" i="19"/>
  <c r="P15" i="19"/>
  <c r="P14" i="19"/>
  <c r="P13" i="19"/>
  <c r="P12" i="19"/>
  <c r="P11" i="19"/>
  <c r="P10" i="19"/>
  <c r="P9" i="19"/>
  <c r="P8" i="19"/>
  <c r="P7" i="19"/>
  <c r="O7" i="19"/>
  <c r="N7" i="19"/>
  <c r="M7" i="19"/>
  <c r="L7" i="19"/>
  <c r="K7" i="19"/>
  <c r="J7" i="19"/>
  <c r="A4" i="19"/>
  <c r="A3" i="19"/>
  <c r="A29" i="17"/>
  <c r="A28" i="17"/>
  <c r="G27" i="17"/>
  <c r="F27" i="17"/>
  <c r="E27" i="17"/>
  <c r="D27" i="17"/>
  <c r="C27" i="17"/>
  <c r="G26" i="17"/>
  <c r="F26" i="17"/>
  <c r="D26" i="17"/>
  <c r="G25" i="17"/>
  <c r="F25" i="17"/>
  <c r="E25" i="17"/>
  <c r="D25" i="17"/>
  <c r="C25" i="17"/>
  <c r="F14" i="17"/>
  <c r="E14" i="17"/>
  <c r="D14" i="17"/>
  <c r="C14" i="17"/>
  <c r="G13" i="17"/>
  <c r="F13" i="17"/>
  <c r="E13" i="17"/>
  <c r="D13" i="17"/>
  <c r="C13" i="17"/>
  <c r="G12" i="17"/>
  <c r="F12" i="17"/>
  <c r="E12" i="17"/>
  <c r="D12" i="17"/>
  <c r="C12" i="17"/>
  <c r="G11" i="17"/>
  <c r="F11" i="17"/>
  <c r="E11" i="17"/>
  <c r="D11" i="17"/>
  <c r="C11" i="17"/>
  <c r="G10" i="17"/>
  <c r="F10" i="17"/>
  <c r="E10" i="17"/>
  <c r="D10" i="17"/>
  <c r="C10" i="17"/>
  <c r="G9" i="17"/>
  <c r="F9" i="17"/>
  <c r="E9" i="17"/>
  <c r="D9" i="17"/>
  <c r="C9" i="17"/>
  <c r="G8" i="17"/>
  <c r="F8" i="17"/>
  <c r="E8" i="17"/>
  <c r="D8" i="17"/>
  <c r="C8" i="17"/>
  <c r="G7" i="17"/>
  <c r="F7" i="17"/>
  <c r="E7" i="17"/>
  <c r="D7" i="17"/>
  <c r="C7" i="17"/>
  <c r="G6" i="17"/>
  <c r="F6" i="17"/>
  <c r="E6" i="17"/>
  <c r="D6" i="17"/>
  <c r="C6" i="17"/>
  <c r="A4" i="17"/>
  <c r="A3" i="17"/>
  <c r="A29" i="16"/>
  <c r="R28" i="16"/>
  <c r="A28" i="16"/>
  <c r="S27" i="16"/>
  <c r="R27" i="16"/>
  <c r="Q27" i="16"/>
  <c r="P27" i="16"/>
  <c r="O27" i="16"/>
  <c r="N27" i="16"/>
  <c r="M27" i="16"/>
  <c r="L27" i="16"/>
  <c r="K27" i="16"/>
  <c r="J27" i="16"/>
  <c r="I27" i="16"/>
  <c r="H27" i="16"/>
  <c r="G27" i="16"/>
  <c r="S26" i="16"/>
  <c r="R26" i="16"/>
  <c r="S25" i="16"/>
  <c r="R25" i="16"/>
  <c r="Q25" i="16"/>
  <c r="N25" i="16"/>
  <c r="S24" i="16"/>
  <c r="R24" i="16"/>
  <c r="Q24" i="16"/>
  <c r="P24" i="16"/>
  <c r="O24" i="16"/>
  <c r="N24" i="16"/>
  <c r="M24" i="16"/>
  <c r="L24" i="16"/>
  <c r="K24" i="16"/>
  <c r="J24" i="16"/>
  <c r="I24" i="16"/>
  <c r="H24" i="16"/>
  <c r="G24" i="16"/>
  <c r="R9" i="16"/>
  <c r="R8" i="16"/>
  <c r="R7" i="16"/>
  <c r="S6" i="16"/>
  <c r="R6" i="16"/>
  <c r="A4" i="16"/>
  <c r="A3" i="16"/>
  <c r="A29" i="12"/>
  <c r="H28" i="12"/>
  <c r="A28" i="12"/>
  <c r="I27" i="12"/>
  <c r="H27" i="12"/>
  <c r="G27" i="12"/>
  <c r="E27" i="12"/>
  <c r="I25" i="12"/>
  <c r="I24" i="12"/>
  <c r="I23" i="12"/>
  <c r="I6" i="12"/>
  <c r="H6" i="12"/>
  <c r="G6" i="12"/>
  <c r="A4" i="12"/>
  <c r="A3" i="12"/>
  <c r="A29" i="13"/>
  <c r="J28" i="13"/>
  <c r="A28" i="13"/>
  <c r="K27" i="13"/>
  <c r="J27" i="13"/>
  <c r="I27" i="13"/>
  <c r="G27" i="13"/>
  <c r="D27" i="13"/>
  <c r="K25" i="13"/>
  <c r="K24" i="13"/>
  <c r="K23" i="13"/>
  <c r="K22" i="13"/>
  <c r="K21" i="13"/>
  <c r="K20" i="13"/>
  <c r="K6" i="13"/>
  <c r="J6" i="13"/>
  <c r="I6" i="13"/>
  <c r="A4" i="13"/>
  <c r="A3" i="13"/>
  <c r="A29" i="14"/>
  <c r="J28" i="14"/>
  <c r="A28" i="14"/>
  <c r="K27" i="14"/>
  <c r="J27" i="14"/>
  <c r="I27" i="14"/>
  <c r="G27" i="14"/>
  <c r="K26" i="14"/>
  <c r="K25" i="14"/>
  <c r="K24" i="14"/>
  <c r="K23" i="14"/>
  <c r="K22" i="14"/>
  <c r="K21" i="14"/>
  <c r="K20" i="14"/>
  <c r="K19" i="14"/>
  <c r="K18" i="14"/>
  <c r="K17" i="14"/>
  <c r="K16" i="14"/>
  <c r="K15" i="14"/>
  <c r="K14" i="14"/>
  <c r="K13" i="14"/>
  <c r="K12" i="14"/>
  <c r="A4" i="14"/>
  <c r="A3" i="14"/>
  <c r="A29" i="11"/>
  <c r="R28" i="11"/>
  <c r="A28" i="11"/>
  <c r="S27" i="11"/>
  <c r="R27" i="11"/>
  <c r="Q27" i="11"/>
  <c r="O27" i="11"/>
  <c r="N27" i="11"/>
  <c r="M27" i="11"/>
  <c r="L27" i="11"/>
  <c r="K27" i="11"/>
  <c r="J27" i="11"/>
  <c r="I27" i="11"/>
  <c r="H27" i="11"/>
  <c r="G27" i="11"/>
  <c r="S26" i="11"/>
  <c r="R26" i="11"/>
  <c r="S25" i="11"/>
  <c r="R25" i="11"/>
  <c r="Q25" i="11"/>
  <c r="N25" i="11"/>
  <c r="S24" i="11"/>
  <c r="R24" i="11"/>
  <c r="Q24" i="11"/>
  <c r="O24" i="11"/>
  <c r="N24" i="11"/>
  <c r="M24" i="11"/>
  <c r="L24" i="11"/>
  <c r="K24" i="11"/>
  <c r="J24" i="11"/>
  <c r="I24" i="11"/>
  <c r="H24" i="11"/>
  <c r="G24" i="11"/>
  <c r="S6" i="11"/>
  <c r="A4" i="11"/>
  <c r="A3" i="11"/>
  <c r="G76" i="98"/>
  <c r="J40" i="98"/>
  <c r="A29" i="98"/>
  <c r="J28" i="98"/>
  <c r="A28" i="98"/>
  <c r="K27" i="98"/>
  <c r="J27" i="98"/>
  <c r="I27" i="98"/>
  <c r="G27" i="98"/>
  <c r="K26" i="98"/>
  <c r="K25" i="98"/>
  <c r="K24" i="98"/>
  <c r="K6" i="98"/>
  <c r="J6" i="98"/>
  <c r="I6" i="98"/>
  <c r="A4" i="98"/>
  <c r="A3" i="98"/>
  <c r="A29" i="121"/>
  <c r="J28" i="121"/>
  <c r="A28" i="121"/>
  <c r="L27" i="121"/>
  <c r="K27" i="121"/>
  <c r="I27" i="121"/>
  <c r="G27" i="121"/>
  <c r="L25" i="121"/>
  <c r="L24" i="121"/>
  <c r="L23" i="121"/>
  <c r="L22" i="121"/>
  <c r="L21" i="121"/>
  <c r="L20" i="121"/>
  <c r="L19" i="121"/>
  <c r="L18" i="121"/>
  <c r="L17" i="121"/>
  <c r="L16" i="121"/>
  <c r="L15" i="121"/>
  <c r="L14" i="121"/>
  <c r="L13" i="121"/>
  <c r="L12" i="121"/>
  <c r="L11" i="121"/>
  <c r="L10" i="121"/>
  <c r="L9" i="121"/>
  <c r="L8" i="121"/>
  <c r="L7" i="121"/>
  <c r="L6" i="121"/>
  <c r="I6" i="121"/>
  <c r="A4" i="121"/>
  <c r="A3" i="121"/>
  <c r="A29" i="9"/>
  <c r="J28" i="9"/>
  <c r="A28" i="9"/>
  <c r="K27" i="9"/>
  <c r="J27" i="9"/>
  <c r="I27" i="9"/>
  <c r="G27" i="9"/>
  <c r="K25" i="9"/>
  <c r="K24" i="9"/>
  <c r="K23" i="9"/>
  <c r="K22" i="9"/>
  <c r="K21" i="9"/>
  <c r="K20" i="9"/>
  <c r="K19" i="9"/>
  <c r="K18" i="9"/>
  <c r="K17" i="9"/>
  <c r="K16" i="9"/>
  <c r="K15" i="9"/>
  <c r="K14" i="9"/>
  <c r="K13" i="9"/>
  <c r="K12" i="9"/>
  <c r="K11" i="9"/>
  <c r="K10" i="9"/>
  <c r="K9" i="9"/>
  <c r="K8" i="9"/>
  <c r="K7" i="9"/>
  <c r="K6" i="9"/>
  <c r="J6" i="9"/>
  <c r="I6" i="9"/>
  <c r="A4" i="9"/>
  <c r="A3" i="9"/>
  <c r="A29" i="8"/>
  <c r="J28" i="8"/>
  <c r="A28" i="8"/>
  <c r="L27" i="8"/>
  <c r="K27" i="8"/>
  <c r="I27" i="8"/>
  <c r="G27" i="8"/>
  <c r="L25" i="8"/>
  <c r="L24" i="8"/>
  <c r="L23" i="8"/>
  <c r="L22" i="8"/>
  <c r="L21" i="8"/>
  <c r="L20" i="8"/>
  <c r="L19" i="8"/>
  <c r="L18" i="8"/>
  <c r="L17" i="8"/>
  <c r="L16" i="8"/>
  <c r="L15" i="8"/>
  <c r="L14" i="8"/>
  <c r="L13" i="8"/>
  <c r="L12" i="8"/>
  <c r="L11" i="8"/>
  <c r="L10" i="8"/>
  <c r="L9" i="8"/>
  <c r="L8" i="8"/>
  <c r="L7" i="8"/>
  <c r="L6" i="8"/>
  <c r="I6" i="8"/>
  <c r="A4" i="8"/>
  <c r="A3" i="8"/>
  <c r="A29" i="7"/>
  <c r="A28" i="7"/>
  <c r="G27" i="7"/>
  <c r="F27" i="7"/>
  <c r="E27" i="7"/>
  <c r="D27" i="7"/>
  <c r="C27" i="7"/>
  <c r="G8" i="7"/>
  <c r="F8" i="7"/>
  <c r="E8" i="7"/>
  <c r="D8" i="7"/>
  <c r="C8" i="7"/>
  <c r="G7" i="7"/>
  <c r="F7" i="7"/>
  <c r="E7" i="7"/>
  <c r="D7" i="7"/>
  <c r="C7" i="7"/>
  <c r="G6" i="7"/>
  <c r="F6" i="7"/>
  <c r="E6" i="7"/>
  <c r="D6" i="7"/>
  <c r="C6" i="7"/>
  <c r="A4" i="7"/>
  <c r="A3" i="7"/>
  <c r="A29" i="6"/>
  <c r="J28" i="6"/>
  <c r="A28" i="6"/>
  <c r="K27" i="6"/>
  <c r="J27" i="6"/>
  <c r="I27" i="6"/>
  <c r="G27" i="6"/>
  <c r="K26" i="6"/>
  <c r="K25" i="6"/>
  <c r="K24" i="6"/>
  <c r="K23" i="6"/>
  <c r="K22" i="6"/>
  <c r="K21" i="6"/>
  <c r="K20" i="6"/>
  <c r="K19" i="6"/>
  <c r="K18" i="6"/>
  <c r="K17" i="6"/>
  <c r="K16" i="6"/>
  <c r="K15" i="6"/>
  <c r="K14" i="6"/>
  <c r="K13" i="6"/>
  <c r="K12" i="6"/>
  <c r="K11" i="6"/>
  <c r="K10" i="6"/>
  <c r="K9" i="6"/>
  <c r="K6" i="6"/>
  <c r="J6" i="6"/>
  <c r="I6" i="6"/>
  <c r="A4" i="6"/>
  <c r="A3" i="6"/>
  <c r="A29" i="5"/>
  <c r="K28" i="5"/>
  <c r="A28" i="5"/>
  <c r="L27" i="5"/>
  <c r="K27" i="5"/>
  <c r="J27" i="5"/>
  <c r="H27" i="5"/>
  <c r="K8" i="5"/>
  <c r="K7" i="5"/>
  <c r="L6" i="5"/>
  <c r="K6" i="5"/>
  <c r="A4" i="5"/>
  <c r="A3" i="5"/>
  <c r="A29" i="4"/>
  <c r="I28" i="4"/>
  <c r="A28" i="4"/>
  <c r="J27" i="4"/>
  <c r="I27" i="4"/>
  <c r="H27" i="4"/>
  <c r="F27" i="4"/>
  <c r="J6" i="4"/>
  <c r="I6" i="4"/>
  <c r="H6" i="4"/>
  <c r="A4" i="4"/>
  <c r="A3" i="4"/>
  <c r="A29" i="3"/>
  <c r="A28" i="3"/>
  <c r="I27" i="3"/>
  <c r="H27" i="3"/>
  <c r="G27" i="3"/>
  <c r="F27" i="3"/>
  <c r="E27" i="3"/>
  <c r="I16" i="3"/>
  <c r="H16" i="3"/>
  <c r="G16" i="3"/>
  <c r="F16" i="3"/>
  <c r="E16" i="3"/>
  <c r="I15" i="3"/>
  <c r="H15" i="3"/>
  <c r="G15" i="3"/>
  <c r="F15" i="3"/>
  <c r="E15" i="3"/>
  <c r="I14" i="3"/>
  <c r="H14" i="3"/>
  <c r="G14" i="3"/>
  <c r="F14" i="3"/>
  <c r="E14" i="3"/>
  <c r="I13" i="3"/>
  <c r="H13" i="3"/>
  <c r="G13" i="3"/>
  <c r="F13" i="3"/>
  <c r="E13" i="3"/>
  <c r="I12" i="3"/>
  <c r="H12" i="3"/>
  <c r="G12" i="3"/>
  <c r="F12" i="3"/>
  <c r="E12" i="3"/>
  <c r="I11" i="3"/>
  <c r="H11" i="3"/>
  <c r="G11" i="3"/>
  <c r="F11" i="3"/>
  <c r="E11" i="3"/>
  <c r="I10" i="3"/>
  <c r="H10" i="3"/>
  <c r="G10" i="3"/>
  <c r="F10" i="3"/>
  <c r="E10" i="3"/>
  <c r="I9" i="3"/>
  <c r="H9" i="3"/>
  <c r="G9" i="3"/>
  <c r="F9" i="3"/>
  <c r="E9" i="3"/>
  <c r="I8" i="3"/>
  <c r="H8" i="3"/>
  <c r="G8" i="3"/>
  <c r="F8" i="3"/>
  <c r="E8" i="3"/>
  <c r="I7" i="3"/>
  <c r="H7" i="3"/>
  <c r="G7" i="3"/>
  <c r="F7" i="3"/>
  <c r="E7" i="3"/>
  <c r="I6" i="3"/>
  <c r="H6" i="3"/>
  <c r="G6" i="3"/>
  <c r="F6" i="3"/>
  <c r="E6" i="3"/>
  <c r="E4" i="3"/>
  <c r="A4" i="3"/>
  <c r="A3" i="3"/>
  <c r="I86" i="2"/>
  <c r="H86" i="2"/>
  <c r="G86" i="2"/>
  <c r="F86" i="2"/>
  <c r="E86" i="2"/>
  <c r="D86" i="2"/>
  <c r="C86" i="2"/>
  <c r="I85" i="2"/>
  <c r="G85" i="2"/>
  <c r="F85" i="2"/>
  <c r="I84" i="2"/>
  <c r="G84" i="2"/>
  <c r="F84" i="2"/>
  <c r="E84" i="2"/>
  <c r="D84" i="2"/>
  <c r="C84" i="2"/>
  <c r="I83" i="2"/>
  <c r="G83" i="2"/>
  <c r="F83" i="2"/>
  <c r="E83" i="2"/>
  <c r="D83" i="2"/>
  <c r="C83" i="2"/>
  <c r="I82" i="2"/>
  <c r="G82" i="2"/>
  <c r="F82" i="2"/>
  <c r="E82" i="2"/>
  <c r="D82" i="2"/>
  <c r="C82" i="2"/>
  <c r="I81" i="2"/>
  <c r="G81" i="2"/>
  <c r="F81" i="2"/>
  <c r="I80" i="2"/>
  <c r="G80" i="2"/>
  <c r="F80" i="2"/>
  <c r="E80" i="2"/>
  <c r="D80" i="2"/>
  <c r="C80" i="2"/>
  <c r="I79" i="2"/>
  <c r="G79" i="2"/>
  <c r="F79" i="2"/>
  <c r="E79" i="2"/>
  <c r="D79" i="2"/>
  <c r="C79" i="2"/>
  <c r="I78" i="2"/>
  <c r="G78" i="2"/>
  <c r="F78" i="2"/>
  <c r="E78" i="2"/>
  <c r="D78" i="2"/>
  <c r="C78" i="2"/>
  <c r="I77" i="2"/>
  <c r="G77" i="2"/>
  <c r="F77" i="2"/>
  <c r="E77" i="2"/>
  <c r="D77" i="2"/>
  <c r="C77" i="2"/>
  <c r="I76" i="2"/>
  <c r="G76" i="2"/>
  <c r="F76" i="2"/>
  <c r="E76" i="2"/>
  <c r="D76" i="2"/>
  <c r="C76" i="2"/>
  <c r="I75" i="2"/>
  <c r="G75" i="2"/>
  <c r="F75" i="2"/>
  <c r="E75" i="2"/>
  <c r="D75" i="2"/>
  <c r="C75" i="2"/>
  <c r="I74" i="2"/>
  <c r="G74" i="2"/>
  <c r="F74" i="2"/>
  <c r="E74" i="2"/>
  <c r="D74" i="2"/>
  <c r="C74" i="2"/>
  <c r="I73" i="2"/>
  <c r="G73" i="2"/>
  <c r="F73" i="2"/>
  <c r="E73" i="2"/>
  <c r="D73" i="2"/>
  <c r="C73" i="2"/>
  <c r="I72" i="2"/>
  <c r="G72" i="2"/>
  <c r="F72" i="2"/>
  <c r="E72" i="2"/>
  <c r="D72" i="2"/>
  <c r="C72" i="2"/>
  <c r="I71" i="2"/>
  <c r="G71" i="2"/>
  <c r="F71" i="2"/>
  <c r="E71" i="2"/>
  <c r="D71" i="2"/>
  <c r="C71" i="2"/>
  <c r="I70" i="2"/>
  <c r="G70" i="2"/>
  <c r="F70" i="2"/>
  <c r="E70" i="2"/>
  <c r="D70" i="2"/>
  <c r="C70" i="2"/>
  <c r="I69" i="2"/>
  <c r="G69" i="2"/>
  <c r="F69" i="2"/>
  <c r="E69" i="2"/>
  <c r="D69" i="2"/>
  <c r="C69" i="2"/>
  <c r="I68" i="2"/>
  <c r="H68" i="2"/>
  <c r="G68" i="2"/>
  <c r="F68" i="2"/>
  <c r="E68" i="2"/>
  <c r="D68" i="2"/>
  <c r="C68" i="2"/>
  <c r="D63" i="2"/>
  <c r="D62" i="2"/>
  <c r="C61" i="2"/>
  <c r="I59" i="2"/>
  <c r="H59" i="2"/>
  <c r="G59" i="2"/>
  <c r="F59" i="2"/>
  <c r="E59" i="2"/>
  <c r="D59" i="2"/>
  <c r="C59" i="2"/>
  <c r="I58" i="2"/>
  <c r="H58" i="2"/>
  <c r="G58" i="2"/>
  <c r="F58" i="2"/>
  <c r="E58" i="2"/>
  <c r="D58" i="2"/>
  <c r="C58" i="2"/>
  <c r="I57" i="2"/>
  <c r="H57" i="2"/>
  <c r="G57" i="2"/>
  <c r="F57" i="2"/>
  <c r="E57" i="2"/>
  <c r="D57" i="2"/>
  <c r="C57" i="2"/>
  <c r="I56" i="2"/>
  <c r="H56" i="2"/>
  <c r="G56" i="2"/>
  <c r="F56" i="2"/>
  <c r="E56" i="2"/>
  <c r="D56" i="2"/>
  <c r="C56" i="2"/>
  <c r="I55" i="2"/>
  <c r="H55" i="2"/>
  <c r="G55" i="2"/>
  <c r="F55" i="2"/>
  <c r="E55" i="2"/>
  <c r="D55" i="2"/>
  <c r="C55" i="2"/>
  <c r="I54" i="2"/>
  <c r="H54" i="2"/>
  <c r="G54" i="2"/>
  <c r="F54" i="2"/>
  <c r="E54" i="2"/>
  <c r="D54" i="2"/>
  <c r="C54" i="2"/>
  <c r="I53" i="2"/>
  <c r="H53" i="2"/>
  <c r="G53" i="2"/>
  <c r="F53" i="2"/>
  <c r="E53" i="2"/>
  <c r="D53" i="2"/>
  <c r="C53" i="2"/>
  <c r="I52" i="2"/>
  <c r="H52" i="2"/>
  <c r="G52" i="2"/>
  <c r="F52" i="2"/>
  <c r="E52" i="2"/>
  <c r="D52" i="2"/>
  <c r="C52" i="2"/>
  <c r="I51" i="2"/>
  <c r="H51" i="2"/>
  <c r="G51" i="2"/>
  <c r="F51" i="2"/>
  <c r="E51" i="2"/>
  <c r="D51" i="2"/>
  <c r="C51" i="2"/>
  <c r="I50" i="2"/>
  <c r="H50" i="2"/>
  <c r="G50" i="2"/>
  <c r="F50" i="2"/>
  <c r="E50" i="2"/>
  <c r="D50" i="2"/>
  <c r="C50" i="2"/>
  <c r="I49" i="2"/>
  <c r="H49" i="2"/>
  <c r="G49" i="2"/>
  <c r="F49" i="2"/>
  <c r="E49" i="2"/>
  <c r="D49" i="2"/>
  <c r="C49" i="2"/>
  <c r="I48" i="2"/>
  <c r="H48" i="2"/>
  <c r="G48" i="2"/>
  <c r="F48" i="2"/>
  <c r="E48" i="2"/>
  <c r="D48" i="2"/>
  <c r="C48" i="2"/>
  <c r="I47" i="2"/>
  <c r="H47" i="2"/>
  <c r="G47" i="2"/>
  <c r="F47" i="2"/>
  <c r="E47" i="2"/>
  <c r="D47" i="2"/>
  <c r="C47" i="2"/>
  <c r="I46" i="2"/>
  <c r="H46" i="2"/>
  <c r="G46" i="2"/>
  <c r="F46" i="2"/>
  <c r="E46" i="2"/>
  <c r="D46" i="2"/>
  <c r="C46" i="2"/>
  <c r="I45" i="2"/>
  <c r="H45" i="2"/>
  <c r="G45" i="2"/>
  <c r="F45" i="2"/>
  <c r="E45" i="2"/>
  <c r="D45" i="2"/>
  <c r="C45" i="2"/>
  <c r="I44" i="2"/>
  <c r="H44" i="2"/>
  <c r="G44" i="2"/>
  <c r="F44" i="2"/>
  <c r="E44" i="2"/>
  <c r="D44" i="2"/>
  <c r="C44" i="2"/>
  <c r="I43" i="2"/>
  <c r="H43" i="2"/>
  <c r="G43" i="2"/>
  <c r="F43" i="2"/>
  <c r="E43" i="2"/>
  <c r="D43" i="2"/>
  <c r="C43" i="2"/>
  <c r="I42" i="2"/>
  <c r="H42" i="2"/>
  <c r="G42" i="2"/>
  <c r="F42" i="2"/>
  <c r="E42" i="2"/>
  <c r="D42" i="2"/>
  <c r="C42" i="2"/>
  <c r="I41" i="2"/>
  <c r="H41" i="2"/>
  <c r="G41" i="2"/>
  <c r="F41" i="2"/>
  <c r="E41" i="2"/>
  <c r="D41" i="2"/>
  <c r="C41" i="2"/>
  <c r="I40" i="2"/>
  <c r="H40" i="2"/>
  <c r="G40" i="2"/>
  <c r="F40" i="2"/>
  <c r="E40" i="2"/>
  <c r="D40" i="2"/>
  <c r="C40" i="2"/>
  <c r="I39" i="2"/>
  <c r="H39" i="2"/>
  <c r="G39" i="2"/>
  <c r="F39" i="2"/>
  <c r="E39" i="2"/>
  <c r="D39" i="2"/>
  <c r="C39" i="2"/>
  <c r="I38" i="2"/>
  <c r="H38" i="2"/>
  <c r="G38" i="2"/>
  <c r="F38" i="2"/>
  <c r="E38" i="2"/>
  <c r="D38" i="2"/>
  <c r="C38" i="2"/>
  <c r="I37" i="2"/>
  <c r="H37" i="2"/>
  <c r="G37" i="2"/>
  <c r="F37" i="2"/>
  <c r="E37" i="2"/>
  <c r="D37" i="2"/>
  <c r="C37" i="2"/>
  <c r="I36" i="2"/>
  <c r="H36" i="2"/>
  <c r="G36" i="2"/>
  <c r="F36" i="2"/>
  <c r="E36" i="2"/>
  <c r="D36" i="2"/>
  <c r="C36" i="2"/>
  <c r="I35" i="2"/>
  <c r="H35" i="2"/>
  <c r="G35" i="2"/>
  <c r="F35" i="2"/>
  <c r="E35" i="2"/>
  <c r="D35" i="2"/>
  <c r="C35" i="2"/>
  <c r="I34" i="2"/>
  <c r="H34" i="2"/>
  <c r="G34" i="2"/>
  <c r="F34" i="2"/>
  <c r="E34" i="2"/>
  <c r="D34" i="2"/>
  <c r="C34" i="2"/>
  <c r="I33" i="2"/>
  <c r="H33" i="2"/>
  <c r="G33" i="2"/>
  <c r="F33" i="2"/>
  <c r="E33" i="2"/>
  <c r="D33" i="2"/>
  <c r="C33" i="2"/>
  <c r="I32" i="2"/>
  <c r="H32" i="2"/>
  <c r="G32" i="2"/>
  <c r="F32" i="2"/>
  <c r="E32" i="2"/>
  <c r="D32" i="2"/>
  <c r="C32" i="2"/>
  <c r="I31" i="2"/>
  <c r="H31" i="2"/>
  <c r="G31" i="2"/>
  <c r="F31" i="2"/>
  <c r="E31" i="2"/>
  <c r="D31" i="2"/>
  <c r="C31" i="2"/>
  <c r="I30" i="2"/>
  <c r="H30" i="2"/>
  <c r="G30" i="2"/>
  <c r="F30" i="2"/>
  <c r="E30" i="2"/>
  <c r="D30" i="2"/>
  <c r="C30" i="2"/>
  <c r="I29" i="2"/>
  <c r="H29" i="2"/>
  <c r="G29" i="2"/>
  <c r="F29" i="2"/>
  <c r="E29" i="2"/>
  <c r="D29" i="2"/>
  <c r="C29" i="2"/>
  <c r="I28" i="2"/>
  <c r="H28" i="2"/>
  <c r="G28" i="2"/>
  <c r="F28" i="2"/>
  <c r="E28" i="2"/>
  <c r="D28" i="2"/>
  <c r="C28" i="2"/>
  <c r="I27" i="2"/>
  <c r="H27" i="2"/>
  <c r="G27" i="2"/>
  <c r="F27" i="2"/>
  <c r="E27" i="2"/>
  <c r="D27" i="2"/>
  <c r="C27" i="2"/>
  <c r="I26" i="2"/>
  <c r="H26" i="2"/>
  <c r="G26" i="2"/>
  <c r="F26" i="2"/>
  <c r="E26" i="2"/>
  <c r="D26" i="2"/>
  <c r="C26" i="2"/>
  <c r="I25" i="2"/>
  <c r="H25" i="2"/>
  <c r="G25" i="2"/>
  <c r="F25" i="2"/>
  <c r="E25" i="2"/>
  <c r="D25" i="2"/>
  <c r="C25" i="2"/>
  <c r="I24" i="2"/>
  <c r="H24" i="2"/>
  <c r="G24" i="2"/>
  <c r="F24" i="2"/>
  <c r="E24" i="2"/>
  <c r="D24" i="2"/>
  <c r="C24" i="2"/>
  <c r="I23" i="2"/>
  <c r="H23" i="2"/>
  <c r="G23" i="2"/>
  <c r="F23" i="2"/>
  <c r="E23" i="2"/>
  <c r="D23" i="2"/>
  <c r="C23" i="2"/>
  <c r="I22" i="2"/>
  <c r="H22" i="2"/>
  <c r="G22" i="2"/>
  <c r="F22" i="2"/>
  <c r="E22" i="2"/>
  <c r="D22" i="2"/>
  <c r="C22" i="2"/>
  <c r="I21" i="2"/>
  <c r="H21" i="2"/>
  <c r="G21" i="2"/>
  <c r="F21" i="2"/>
  <c r="E21" i="2"/>
  <c r="D21" i="2"/>
  <c r="C21" i="2"/>
  <c r="I20" i="2"/>
  <c r="H20" i="2"/>
  <c r="G20" i="2"/>
  <c r="F20" i="2"/>
  <c r="E20" i="2"/>
  <c r="D20" i="2"/>
  <c r="C20" i="2"/>
  <c r="I19" i="2"/>
  <c r="H19" i="2"/>
  <c r="G19" i="2"/>
  <c r="F19" i="2"/>
  <c r="E19" i="2"/>
  <c r="D19" i="2"/>
  <c r="C19" i="2"/>
  <c r="I18" i="2"/>
  <c r="H18" i="2"/>
  <c r="G18" i="2"/>
  <c r="F18" i="2"/>
  <c r="E18" i="2"/>
  <c r="D18" i="2"/>
  <c r="C18" i="2"/>
  <c r="I17" i="2"/>
  <c r="H17" i="2"/>
  <c r="G17" i="2"/>
  <c r="F17" i="2"/>
  <c r="E17" i="2"/>
  <c r="D17" i="2"/>
  <c r="C17" i="2"/>
  <c r="I16" i="2"/>
  <c r="H16" i="2"/>
  <c r="G16" i="2"/>
  <c r="F16" i="2"/>
  <c r="E16" i="2"/>
  <c r="D16" i="2"/>
  <c r="C16" i="2"/>
  <c r="I15" i="2"/>
  <c r="H15" i="2"/>
  <c r="G15" i="2"/>
  <c r="F15" i="2"/>
  <c r="E15" i="2"/>
  <c r="D15" i="2"/>
  <c r="C15" i="2"/>
  <c r="I14" i="2"/>
  <c r="H14" i="2"/>
  <c r="G14" i="2"/>
  <c r="F14" i="2"/>
  <c r="E14" i="2"/>
  <c r="D14" i="2"/>
  <c r="C14" i="2"/>
  <c r="I13" i="2"/>
  <c r="H13" i="2"/>
  <c r="G13" i="2"/>
  <c r="F13" i="2"/>
  <c r="E13" i="2"/>
  <c r="D13" i="2"/>
  <c r="C13" i="2"/>
  <c r="I12" i="2"/>
  <c r="H12" i="2"/>
  <c r="G12" i="2"/>
  <c r="F12" i="2"/>
  <c r="E12" i="2"/>
  <c r="D12" i="2"/>
  <c r="C12" i="2"/>
  <c r="I11" i="2"/>
  <c r="H11" i="2"/>
  <c r="G11" i="2"/>
  <c r="F11" i="2"/>
  <c r="E11" i="2"/>
  <c r="D11" i="2"/>
  <c r="C11" i="2"/>
  <c r="I10" i="2"/>
  <c r="H10" i="2"/>
  <c r="G10" i="2"/>
  <c r="F10" i="2"/>
  <c r="E10" i="2"/>
  <c r="D10" i="2"/>
  <c r="C10" i="2"/>
  <c r="I9" i="2"/>
  <c r="H9" i="2"/>
  <c r="G9" i="2"/>
  <c r="F9" i="2"/>
  <c r="E9" i="2"/>
  <c r="D9" i="2"/>
  <c r="C9" i="2"/>
  <c r="I8" i="2"/>
  <c r="H8" i="2"/>
  <c r="G8" i="2"/>
  <c r="F8" i="2"/>
  <c r="E8" i="2"/>
  <c r="D8" i="2"/>
  <c r="C8" i="2"/>
  <c r="I7" i="2"/>
  <c r="H7" i="2"/>
  <c r="G7" i="2"/>
  <c r="F7" i="2"/>
  <c r="E7" i="2"/>
  <c r="D7" i="2"/>
  <c r="C7" i="2"/>
  <c r="I6" i="2"/>
  <c r="H6" i="2"/>
  <c r="G6" i="2"/>
  <c r="F6" i="2"/>
  <c r="E6" i="2"/>
  <c r="D6" i="2"/>
  <c r="C6" i="2"/>
  <c r="I4" i="2"/>
  <c r="A4" i="2"/>
  <c r="A3" i="2"/>
  <c r="G30" i="1"/>
  <c r="F30" i="1"/>
  <c r="E30" i="1"/>
  <c r="D30" i="1"/>
  <c r="C30" i="1"/>
  <c r="G29" i="1"/>
  <c r="F29" i="1"/>
  <c r="E29" i="1"/>
  <c r="D29" i="1"/>
  <c r="C29" i="1"/>
  <c r="G28" i="1"/>
  <c r="F28" i="1"/>
  <c r="E28" i="1"/>
  <c r="D28" i="1"/>
  <c r="C28" i="1"/>
  <c r="G27" i="1"/>
  <c r="F27" i="1"/>
  <c r="E27" i="1"/>
  <c r="D27" i="1"/>
  <c r="C27" i="1"/>
  <c r="G26" i="1"/>
  <c r="F26" i="1"/>
  <c r="E26" i="1"/>
  <c r="D26" i="1"/>
  <c r="C26" i="1"/>
  <c r="G25" i="1"/>
  <c r="F25" i="1"/>
  <c r="E25" i="1"/>
  <c r="D25" i="1"/>
  <c r="C25" i="1"/>
  <c r="G24" i="1"/>
  <c r="F24" i="1"/>
  <c r="E24" i="1"/>
  <c r="D24" i="1"/>
  <c r="C24" i="1"/>
  <c r="G23" i="1"/>
  <c r="F23" i="1"/>
  <c r="E23" i="1"/>
  <c r="D23" i="1"/>
  <c r="C23" i="1"/>
  <c r="G22" i="1"/>
  <c r="F22" i="1"/>
  <c r="E22" i="1"/>
  <c r="D22" i="1"/>
  <c r="C22" i="1"/>
  <c r="G21" i="1"/>
  <c r="F21" i="1"/>
  <c r="E21" i="1"/>
  <c r="D21" i="1"/>
  <c r="C21" i="1"/>
  <c r="G20" i="1"/>
  <c r="F20" i="1"/>
  <c r="E20" i="1"/>
  <c r="D20" i="1"/>
  <c r="C20" i="1"/>
  <c r="G19" i="1"/>
  <c r="F19" i="1"/>
  <c r="E19" i="1"/>
  <c r="D19" i="1"/>
  <c r="C19" i="1"/>
  <c r="G18" i="1"/>
  <c r="F18" i="1"/>
  <c r="E18" i="1"/>
  <c r="D18" i="1"/>
  <c r="C18" i="1"/>
  <c r="G17" i="1"/>
  <c r="F17" i="1"/>
  <c r="E17" i="1"/>
  <c r="D17" i="1"/>
  <c r="C17" i="1"/>
  <c r="G16" i="1"/>
  <c r="F16" i="1"/>
  <c r="E16" i="1"/>
  <c r="D16" i="1"/>
  <c r="C16" i="1"/>
  <c r="G15" i="1"/>
  <c r="F15" i="1"/>
  <c r="E15" i="1"/>
  <c r="D15" i="1"/>
  <c r="C15" i="1"/>
  <c r="G14" i="1"/>
  <c r="F14" i="1"/>
  <c r="E14" i="1"/>
  <c r="D14" i="1"/>
  <c r="C14" i="1"/>
  <c r="G13" i="1"/>
  <c r="F13" i="1"/>
  <c r="E13" i="1"/>
  <c r="D13" i="1"/>
  <c r="C13" i="1"/>
  <c r="G12" i="1"/>
  <c r="F12" i="1"/>
  <c r="E12" i="1"/>
  <c r="D12" i="1"/>
  <c r="C12" i="1"/>
  <c r="G11" i="1"/>
  <c r="F11" i="1"/>
  <c r="E11" i="1"/>
  <c r="D11" i="1"/>
  <c r="C11" i="1"/>
  <c r="G10" i="1"/>
  <c r="F10" i="1"/>
  <c r="E10" i="1"/>
  <c r="D10" i="1"/>
  <c r="C10" i="1"/>
  <c r="G9" i="1"/>
  <c r="F9" i="1"/>
  <c r="E9" i="1"/>
  <c r="D9" i="1"/>
  <c r="C9" i="1"/>
  <c r="G8" i="1"/>
  <c r="F8" i="1"/>
  <c r="E8" i="1"/>
  <c r="D8" i="1"/>
  <c r="C8" i="1"/>
  <c r="G7" i="1"/>
  <c r="F7" i="1"/>
  <c r="E7" i="1"/>
  <c r="D7" i="1"/>
  <c r="C7" i="1"/>
  <c r="A4" i="1"/>
  <c r="A3" i="1"/>
  <c r="G68" i="109"/>
  <c r="F68" i="109"/>
  <c r="E68" i="109"/>
  <c r="D68" i="109"/>
  <c r="C68" i="109"/>
  <c r="G61" i="109"/>
  <c r="F61" i="109"/>
  <c r="E61" i="109"/>
  <c r="D61" i="109"/>
  <c r="C61" i="109"/>
  <c r="G59" i="109"/>
  <c r="F59" i="109"/>
  <c r="E59" i="109"/>
  <c r="D59" i="109"/>
  <c r="C59" i="109"/>
  <c r="G58" i="109"/>
  <c r="F58" i="109"/>
  <c r="E58" i="109"/>
  <c r="G57" i="109"/>
  <c r="F57" i="109"/>
  <c r="E57" i="109"/>
  <c r="G56" i="109"/>
  <c r="F56" i="109"/>
  <c r="E56" i="109"/>
  <c r="G55" i="109"/>
  <c r="F55" i="109"/>
  <c r="E55" i="109"/>
  <c r="G54" i="109"/>
  <c r="F54" i="109"/>
  <c r="E54" i="109"/>
  <c r="G53" i="109"/>
  <c r="F53" i="109"/>
  <c r="E53" i="109"/>
  <c r="G52" i="109"/>
  <c r="F52" i="109"/>
  <c r="E52" i="109"/>
  <c r="G51" i="109"/>
  <c r="F51" i="109"/>
  <c r="E51" i="109"/>
  <c r="D51" i="109"/>
  <c r="C51" i="109"/>
  <c r="G50" i="109"/>
  <c r="F50" i="109"/>
  <c r="E50" i="109"/>
  <c r="G49" i="109"/>
  <c r="F49" i="109"/>
  <c r="E49" i="109"/>
  <c r="G48" i="109"/>
  <c r="F48" i="109"/>
  <c r="E48" i="109"/>
  <c r="G47" i="109"/>
  <c r="F47" i="109"/>
  <c r="E47" i="109"/>
  <c r="G46" i="109"/>
  <c r="F46" i="109"/>
  <c r="E46" i="109"/>
  <c r="G45" i="109"/>
  <c r="F45" i="109"/>
  <c r="E45" i="109"/>
  <c r="G44" i="109"/>
  <c r="F44" i="109"/>
  <c r="E44" i="109"/>
  <c r="G43" i="109"/>
  <c r="F43" i="109"/>
  <c r="E43" i="109"/>
  <c r="G42" i="109"/>
  <c r="F42" i="109"/>
  <c r="E42" i="109"/>
  <c r="G41" i="109"/>
  <c r="F41" i="109"/>
  <c r="E41" i="109"/>
  <c r="G40" i="109"/>
  <c r="F40" i="109"/>
  <c r="E40" i="109"/>
  <c r="G39" i="109"/>
  <c r="F39" i="109"/>
  <c r="E39" i="109"/>
  <c r="G38" i="109"/>
  <c r="F38" i="109"/>
  <c r="E38" i="109"/>
  <c r="D38" i="109"/>
  <c r="C38" i="109"/>
  <c r="G37" i="109"/>
  <c r="F37" i="109"/>
  <c r="E37" i="109"/>
  <c r="D37" i="109"/>
  <c r="C37" i="109"/>
  <c r="G36" i="109"/>
  <c r="F36" i="109"/>
  <c r="E36" i="109"/>
  <c r="G35" i="109"/>
  <c r="F35" i="109"/>
  <c r="E35" i="109"/>
  <c r="G34" i="109"/>
  <c r="F34" i="109"/>
  <c r="E34" i="109"/>
  <c r="G33" i="109"/>
  <c r="F33" i="109"/>
  <c r="E33" i="109"/>
  <c r="G32" i="109"/>
  <c r="F32" i="109"/>
  <c r="E32" i="109"/>
  <c r="G31" i="109"/>
  <c r="F31" i="109"/>
  <c r="E31" i="109"/>
  <c r="G30" i="109"/>
  <c r="F30" i="109"/>
  <c r="E30" i="109"/>
  <c r="G29" i="109"/>
  <c r="F29" i="109"/>
  <c r="E29" i="109"/>
  <c r="G28" i="109"/>
  <c r="F28" i="109"/>
  <c r="E28" i="109"/>
  <c r="G27" i="109"/>
  <c r="F27" i="109"/>
  <c r="E27" i="109"/>
  <c r="G26" i="109"/>
  <c r="F26" i="109"/>
  <c r="E26" i="109"/>
  <c r="G25" i="109"/>
  <c r="F25" i="109"/>
  <c r="E25" i="109"/>
  <c r="G24" i="109"/>
  <c r="F24" i="109"/>
  <c r="E24" i="109"/>
  <c r="G23" i="109"/>
  <c r="F23" i="109"/>
  <c r="E23" i="109"/>
  <c r="G22" i="109"/>
  <c r="F22" i="109"/>
  <c r="E22" i="109"/>
  <c r="G21" i="109"/>
  <c r="F21" i="109"/>
  <c r="E21" i="109"/>
  <c r="G20" i="109"/>
  <c r="F20" i="109"/>
  <c r="E20" i="109"/>
  <c r="G19" i="109"/>
  <c r="F19" i="109"/>
  <c r="E19" i="109"/>
  <c r="D19" i="109"/>
  <c r="C19" i="109"/>
  <c r="G18" i="109"/>
  <c r="F18" i="109"/>
  <c r="E18" i="109"/>
  <c r="G17" i="109"/>
  <c r="F17" i="109"/>
  <c r="E17" i="109"/>
  <c r="G16" i="109"/>
  <c r="F16" i="109"/>
  <c r="E16" i="109"/>
  <c r="G15" i="109"/>
  <c r="F15" i="109"/>
  <c r="E15" i="109"/>
  <c r="G14" i="109"/>
  <c r="F14" i="109"/>
  <c r="E14" i="109"/>
  <c r="G13" i="109"/>
  <c r="F13" i="109"/>
  <c r="E13" i="109"/>
  <c r="E12" i="109"/>
  <c r="G11" i="109"/>
  <c r="F11" i="109"/>
  <c r="E11" i="109"/>
  <c r="G10" i="109"/>
  <c r="F10" i="109"/>
  <c r="E10" i="109"/>
  <c r="G9" i="109"/>
  <c r="F9" i="109"/>
  <c r="E9" i="109"/>
  <c r="G8" i="109"/>
  <c r="F8" i="109"/>
  <c r="E8" i="109"/>
  <c r="G7" i="109"/>
  <c r="F7" i="109"/>
  <c r="E7" i="109"/>
  <c r="D7" i="109"/>
  <c r="C7" i="109"/>
  <c r="E4" i="109"/>
  <c r="A4" i="109"/>
  <c r="A3" i="109"/>
  <c r="J42" i="108"/>
  <c r="I42" i="108"/>
  <c r="G42" i="108"/>
  <c r="E42" i="108"/>
  <c r="C42" i="108"/>
  <c r="J41" i="108"/>
  <c r="I41" i="108"/>
  <c r="G41" i="108"/>
  <c r="E41" i="108"/>
  <c r="C41" i="108"/>
  <c r="B41" i="108"/>
  <c r="G39" i="108"/>
  <c r="G38" i="108"/>
  <c r="J37" i="108"/>
  <c r="J36" i="108"/>
  <c r="C5" i="108"/>
  <c r="A3" i="108"/>
</calcChain>
</file>

<file path=xl/comments1.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填写现金实物存放单位名称 </t>
        </r>
      </text>
    </comment>
    <comment ref="D6" authorId="0">
      <text>
        <r>
          <rPr>
            <b/>
            <sz val="9"/>
            <rFont val="宋体"/>
            <family val="3"/>
            <charset val="134"/>
          </rPr>
          <t>chenjie:</t>
        </r>
        <r>
          <rPr>
            <sz val="9"/>
            <rFont val="宋体"/>
            <family val="3"/>
            <charset val="134"/>
          </rPr>
          <t xml:space="preserve">
填写原币金额 </t>
        </r>
      </text>
    </comment>
    <comment ref="E6" authorId="0">
      <text>
        <r>
          <rPr>
            <b/>
            <sz val="9"/>
            <rFont val="宋体"/>
            <family val="3"/>
            <charset val="134"/>
          </rPr>
          <t>chenjie:</t>
        </r>
        <r>
          <rPr>
            <sz val="9"/>
            <rFont val="宋体"/>
            <family val="3"/>
            <charset val="134"/>
          </rPr>
          <t xml:space="preserve">
评估基准日汇率为中间价</t>
        </r>
      </text>
    </comment>
  </commentList>
</comments>
</file>

<file path=xl/comments10.xml><?xml version="1.0" encoding="utf-8"?>
<comments xmlns="http://schemas.openxmlformats.org/spreadsheetml/2006/main">
  <authors>
    <author>chenjie</author>
  </authors>
  <commentList>
    <comment ref="T7" authorId="0">
      <text>
        <r>
          <rPr>
            <b/>
            <sz val="9"/>
            <rFont val="宋体"/>
            <family val="3"/>
            <charset val="134"/>
          </rPr>
          <t>chenjie:</t>
        </r>
        <r>
          <rPr>
            <sz val="9"/>
            <rFont val="宋体"/>
            <family val="3"/>
            <charset val="134"/>
          </rPr>
          <t xml:space="preserve">
(1)注1；(2)负数余额产生的原因。</t>
        </r>
      </text>
    </comment>
  </commentList>
</comments>
</file>

<file path=xl/comments11.xml><?xml version="1.0" encoding="utf-8"?>
<comments xmlns="http://schemas.openxmlformats.org/spreadsheetml/2006/main">
  <authors>
    <author>chenjie</author>
  </authors>
  <commentList>
    <comment ref="S7" authorId="0">
      <text>
        <r>
          <rPr>
            <b/>
            <sz val="9"/>
            <rFont val="宋体"/>
            <family val="3"/>
            <charset val="134"/>
          </rPr>
          <t>chenjie:</t>
        </r>
        <r>
          <rPr>
            <sz val="9"/>
            <rFont val="宋体"/>
            <family val="3"/>
            <charset val="134"/>
          </rPr>
          <t xml:space="preserve">
(1)注1；(2)负数余额产生的原因。</t>
        </r>
      </text>
    </comment>
  </commentList>
</comments>
</file>

<file path=xl/comments12.xml><?xml version="1.0" encoding="utf-8"?>
<comments xmlns="http://schemas.openxmlformats.org/spreadsheetml/2006/main">
  <authors>
    <author>刘爱心</author>
  </authors>
  <commentList>
    <comment ref="I19" authorId="0">
      <text>
        <r>
          <rPr>
            <b/>
            <sz val="9"/>
            <rFont val="宋体"/>
            <family val="3"/>
            <charset val="134"/>
          </rPr>
          <t>刘爱心:</t>
        </r>
        <r>
          <rPr>
            <sz val="9"/>
            <rFont val="宋体"/>
            <family val="3"/>
            <charset val="134"/>
          </rPr>
          <t xml:space="preserve">
未包含B组团土地面积</t>
        </r>
      </text>
    </comment>
  </commentList>
</comments>
</file>

<file path=xl/comments13.xml><?xml version="1.0" encoding="utf-8"?>
<comments xmlns="http://schemas.openxmlformats.org/spreadsheetml/2006/main">
  <authors>
    <author>chenjie</author>
  </authors>
  <commentList>
    <comment ref="R7" authorId="0">
      <text>
        <r>
          <rPr>
            <b/>
            <sz val="9"/>
            <rFont val="宋体"/>
            <family val="3"/>
            <charset val="134"/>
          </rPr>
          <t>chenjie:</t>
        </r>
        <r>
          <rPr>
            <sz val="9"/>
            <rFont val="宋体"/>
            <family val="3"/>
            <charset val="134"/>
          </rPr>
          <t xml:space="preserve">
应注明的事项：(1)盘盈(2)非正常资产，如“停用、不需用、待报废、淘汰、盘亏”等(3)仪器仪表、电梯、锅炉、压力容器等规定由有关部门定期鉴定的设备应注明“达标”或“未达标”(4)因折旧提超等原因造成负数余额的项目，应简述原因(5)其他</t>
        </r>
      </text>
    </comment>
  </commentList>
</comments>
</file>

<file path=xl/comments14.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填入债券名称如：“3年期国库券”、“5年期电力基金债券”等</t>
        </r>
      </text>
    </comment>
    <comment ref="C6" authorId="0">
      <text>
        <r>
          <rPr>
            <b/>
            <sz val="9"/>
            <rFont val="宋体"/>
            <family val="3"/>
            <charset val="134"/>
          </rPr>
          <t>chenjie:</t>
        </r>
        <r>
          <rPr>
            <sz val="9"/>
            <rFont val="宋体"/>
            <family val="3"/>
            <charset val="134"/>
          </rPr>
          <t xml:space="preserve">
购买日</t>
        </r>
      </text>
    </comment>
    <comment ref="J6" authorId="0">
      <text>
        <r>
          <rPr>
            <b/>
            <sz val="9"/>
            <rFont val="宋体"/>
            <family val="3"/>
            <charset val="134"/>
          </rPr>
          <t>chenjie:</t>
        </r>
        <r>
          <rPr>
            <sz val="9"/>
            <rFont val="宋体"/>
            <family val="3"/>
            <charset val="134"/>
          </rPr>
          <t xml:space="preserve">
设定抵押的债券应标明</t>
        </r>
      </text>
    </comment>
  </commentList>
</comments>
</file>

<file path=xl/comments15.xml><?xml version="1.0" encoding="utf-8"?>
<comments xmlns="http://schemas.openxmlformats.org/spreadsheetml/2006/main">
  <authors>
    <author>chenjie</author>
    <author>康北涛</author>
  </authors>
  <commentList>
    <comment ref="B6" authorId="0">
      <text>
        <r>
          <rPr>
            <b/>
            <sz val="9"/>
            <rFont val="宋体"/>
            <family val="3"/>
            <charset val="134"/>
          </rPr>
          <t>chenjie:</t>
        </r>
        <r>
          <rPr>
            <sz val="9"/>
            <rFont val="宋体"/>
            <family val="3"/>
            <charset val="134"/>
          </rPr>
          <t xml:space="preserve">
根据具体资产内容填写</t>
        </r>
      </text>
    </comment>
    <comment ref="D6" authorId="0">
      <text>
        <r>
          <rPr>
            <b/>
            <sz val="9"/>
            <rFont val="宋体"/>
            <family val="3"/>
            <charset val="134"/>
          </rPr>
          <t>chenjie:</t>
        </r>
        <r>
          <rPr>
            <sz val="9"/>
            <rFont val="宋体"/>
            <family val="3"/>
            <charset val="134"/>
          </rPr>
          <t xml:space="preserve">
根据具体资产内容填写</t>
        </r>
      </text>
    </comment>
    <comment ref="G6" authorId="1">
      <text>
        <r>
          <rPr>
            <b/>
            <sz val="9"/>
            <rFont val="宋体"/>
            <family val="3"/>
            <charset val="134"/>
          </rPr>
          <t>对储运的，审计放在其他应收款上</t>
        </r>
        <r>
          <rPr>
            <sz val="9"/>
            <rFont val="宋体"/>
            <family val="3"/>
            <charset val="134"/>
          </rPr>
          <t xml:space="preserve">
</t>
        </r>
      </text>
    </comment>
    <comment ref="J6" authorId="0">
      <text>
        <r>
          <rPr>
            <b/>
            <sz val="9"/>
            <rFont val="宋体"/>
            <family val="3"/>
            <charset val="134"/>
          </rPr>
          <t>chenjie:</t>
        </r>
        <r>
          <rPr>
            <sz val="9"/>
            <rFont val="宋体"/>
            <family val="3"/>
            <charset val="134"/>
          </rPr>
          <t xml:space="preserve">
因特殊原因转入的资产，应在备注栏简要说明原因，有可能发生损失的项目，应提供相关文件资料</t>
        </r>
      </text>
    </comment>
  </commentList>
</comments>
</file>

<file path=xl/comments16.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填列全称</t>
        </r>
      </text>
    </comment>
    <comment ref="C6" authorId="0">
      <text>
        <r>
          <rPr>
            <b/>
            <sz val="9"/>
            <rFont val="宋体"/>
            <family val="3"/>
            <charset val="134"/>
          </rPr>
          <t>chenjie:</t>
        </r>
        <r>
          <rPr>
            <sz val="9"/>
            <rFont val="宋体"/>
            <family val="3"/>
            <charset val="134"/>
          </rPr>
          <t xml:space="preserve">
指国家股、法人股、流通股等</t>
        </r>
      </text>
    </comment>
    <comment ref="D6" authorId="0">
      <text>
        <r>
          <rPr>
            <b/>
            <sz val="9"/>
            <rFont val="宋体"/>
            <family val="3"/>
            <charset val="134"/>
          </rPr>
          <t>chenjie:</t>
        </r>
        <r>
          <rPr>
            <sz val="9"/>
            <rFont val="宋体"/>
            <family val="3"/>
            <charset val="134"/>
          </rPr>
          <t xml:space="preserve">
指购买日或以其他方式（如非货币性交易换入、以债权换入等）取得股权的协议转让日</t>
        </r>
      </text>
    </comment>
    <comment ref="E6" authorId="0">
      <text>
        <r>
          <rPr>
            <b/>
            <sz val="9"/>
            <rFont val="宋体"/>
            <family val="3"/>
            <charset val="134"/>
          </rPr>
          <t>chenjie:</t>
        </r>
        <r>
          <rPr>
            <sz val="9"/>
            <rFont val="宋体"/>
            <family val="3"/>
            <charset val="134"/>
          </rPr>
          <t xml:space="preserve">
与股权证一致</t>
        </r>
      </text>
    </comment>
    <comment ref="F6" authorId="0">
      <text>
        <r>
          <rPr>
            <b/>
            <sz val="9"/>
            <rFont val="宋体"/>
            <family val="3"/>
            <charset val="134"/>
          </rPr>
          <t>chenjie:</t>
        </r>
        <r>
          <rPr>
            <sz val="9"/>
            <rFont val="宋体"/>
            <family val="3"/>
            <charset val="134"/>
          </rPr>
          <t xml:space="preserve">
与股权证一致</t>
        </r>
      </text>
    </comment>
    <comment ref="G6" authorId="0">
      <text>
        <r>
          <rPr>
            <b/>
            <sz val="9"/>
            <rFont val="宋体"/>
            <family val="3"/>
            <charset val="134"/>
          </rPr>
          <t>chenjie:</t>
        </r>
        <r>
          <rPr>
            <sz val="9"/>
            <rFont val="宋体"/>
            <family val="3"/>
            <charset val="134"/>
          </rPr>
          <t xml:space="preserve">
指基准日收盘价</t>
        </r>
      </text>
    </comment>
  </commentList>
</comments>
</file>

<file path=xl/comments17.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填列全称</t>
        </r>
      </text>
    </comment>
    <comment ref="C6" authorId="0">
      <text>
        <r>
          <rPr>
            <b/>
            <sz val="9"/>
            <rFont val="宋体"/>
            <family val="3"/>
            <charset val="134"/>
          </rPr>
          <t>如：XXXXX基金</t>
        </r>
      </text>
    </comment>
    <comment ref="D6" authorId="0">
      <text>
        <r>
          <rPr>
            <b/>
            <sz val="9"/>
            <rFont val="宋体"/>
            <family val="3"/>
            <charset val="134"/>
          </rPr>
          <t>chenjie:</t>
        </r>
        <r>
          <rPr>
            <sz val="9"/>
            <rFont val="宋体"/>
            <family val="3"/>
            <charset val="134"/>
          </rPr>
          <t xml:space="preserve">
指购买日或以其他方式（如非货币性交易换入、以债权换入等）取得股权的协议转让日</t>
        </r>
      </text>
    </comment>
    <comment ref="E6" authorId="0">
      <text>
        <r>
          <rPr>
            <b/>
            <sz val="9"/>
            <rFont val="宋体"/>
            <family val="3"/>
            <charset val="134"/>
          </rPr>
          <t>chenjie:</t>
        </r>
        <r>
          <rPr>
            <sz val="9"/>
            <rFont val="宋体"/>
            <family val="3"/>
            <charset val="134"/>
          </rPr>
          <t xml:space="preserve">
与股权证一致</t>
        </r>
      </text>
    </comment>
    <comment ref="F6" authorId="0">
      <text>
        <r>
          <rPr>
            <b/>
            <sz val="9"/>
            <rFont val="宋体"/>
            <family val="3"/>
            <charset val="134"/>
          </rPr>
          <t>chenjie:</t>
        </r>
        <r>
          <rPr>
            <sz val="9"/>
            <rFont val="宋体"/>
            <family val="3"/>
            <charset val="134"/>
          </rPr>
          <t xml:space="preserve">
指基准日收盘价</t>
        </r>
      </text>
    </comment>
  </commentList>
</comments>
</file>

<file path=xl/comments18.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债务单位名称应填列全称，不应以地名或不明确的简称或业务内容代替</t>
        </r>
      </text>
    </comment>
    <comment ref="C6" authorId="0">
      <text>
        <r>
          <rPr>
            <b/>
            <sz val="9"/>
            <rFont val="宋体"/>
            <family val="3"/>
            <charset val="134"/>
          </rPr>
          <t>chenjie:</t>
        </r>
        <r>
          <rPr>
            <sz val="9"/>
            <rFont val="宋体"/>
            <family val="3"/>
            <charset val="134"/>
          </rPr>
          <t xml:space="preserve">
如：“租赁XXXXXX”等</t>
        </r>
      </text>
    </comment>
    <comment ref="D6" authorId="0">
      <text>
        <r>
          <rPr>
            <b/>
            <sz val="9"/>
            <rFont val="宋体"/>
            <family val="3"/>
            <charset val="134"/>
          </rPr>
          <t>chenjie:</t>
        </r>
        <r>
          <rPr>
            <sz val="9"/>
            <rFont val="宋体"/>
            <family val="3"/>
            <charset val="134"/>
          </rPr>
          <t xml:space="preserve">
填列最后一笔借方发生额的日期；
日期填写形式(半角状态下)如：2002-6又如2001-11</t>
        </r>
      </text>
    </comment>
    <comment ref="J6" authorId="0">
      <text>
        <r>
          <rPr>
            <b/>
            <sz val="9"/>
            <rFont val="宋体"/>
            <family val="3"/>
            <charset val="134"/>
          </rPr>
          <t>chenjie:</t>
        </r>
        <r>
          <rPr>
            <sz val="9"/>
            <rFont val="宋体"/>
            <family val="3"/>
            <charset val="134"/>
          </rPr>
          <t xml:space="preserve">
1）欠款单位为关联方、总公司内部或本公司内部单位的，应在备注栏注明“关联方”、“总公司内部”“内部单位”；2） 涉诉款项应在备注中标明；3）评估基准日后已收回款项的，应注明日期如“2002年7月4日收回”；4）其他填表单位认为应说明的事项</t>
        </r>
      </text>
    </comment>
  </commentList>
</comments>
</file>

<file path=xl/comments19.xml><?xml version="1.0" encoding="utf-8"?>
<comments xmlns="http://schemas.openxmlformats.org/spreadsheetml/2006/main">
  <authors>
    <author>风之客</author>
  </authors>
  <commentList>
    <comment ref="H6" authorId="0">
      <text>
        <r>
          <rPr>
            <b/>
            <sz val="9"/>
            <rFont val="宋体"/>
            <family val="3"/>
            <charset val="134"/>
          </rPr>
          <t>风之客:</t>
        </r>
        <r>
          <rPr>
            <sz val="9"/>
            <rFont val="宋体"/>
            <family val="3"/>
            <charset val="134"/>
          </rPr>
          <t xml:space="preserve">
确认投资收益
</t>
        </r>
      </text>
    </comment>
  </commentList>
</comments>
</file>

<file path=xl/comments2.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填列全称</t>
        </r>
      </text>
    </comment>
    <comment ref="C6" authorId="0">
      <text>
        <r>
          <rPr>
            <b/>
            <sz val="9"/>
            <rFont val="宋体"/>
            <family val="3"/>
            <charset val="134"/>
          </rPr>
          <t>chenjie:</t>
        </r>
        <r>
          <rPr>
            <sz val="9"/>
            <rFont val="宋体"/>
            <family val="3"/>
            <charset val="134"/>
          </rPr>
          <t xml:space="preserve">
如：鞍山信托、民生银行等、天鸿宝业等</t>
        </r>
      </text>
    </comment>
    <comment ref="D6" authorId="0">
      <text>
        <r>
          <rPr>
            <b/>
            <sz val="9"/>
            <rFont val="宋体"/>
            <family val="3"/>
            <charset val="134"/>
          </rPr>
          <t>chenjie:</t>
        </r>
        <r>
          <rPr>
            <sz val="9"/>
            <rFont val="宋体"/>
            <family val="3"/>
            <charset val="134"/>
          </rPr>
          <t xml:space="preserve">
购买日</t>
        </r>
      </text>
    </comment>
  </commentList>
</comments>
</file>

<file path=xl/comments20.xml><?xml version="1.0" encoding="utf-8"?>
<comments xmlns="http://schemas.openxmlformats.org/spreadsheetml/2006/main">
  <authors>
    <author>chenjie</author>
  </authors>
  <commentList>
    <comment ref="B7" authorId="0">
      <text>
        <r>
          <rPr>
            <b/>
            <sz val="9"/>
            <rFont val="宋体"/>
            <family val="3"/>
            <charset val="134"/>
          </rPr>
          <t>chenjie:</t>
        </r>
        <r>
          <rPr>
            <sz val="9"/>
            <rFont val="宋体"/>
            <family val="3"/>
            <charset val="134"/>
          </rPr>
          <t xml:space="preserve">
填写房产证编号,无证不填</t>
        </r>
      </text>
    </comment>
    <comment ref="I7" authorId="0">
      <text>
        <r>
          <rPr>
            <b/>
            <sz val="9"/>
            <rFont val="宋体"/>
            <family val="3"/>
            <charset val="134"/>
          </rPr>
          <t>chenjie:</t>
        </r>
        <r>
          <rPr>
            <sz val="9"/>
            <rFont val="宋体"/>
            <family val="3"/>
            <charset val="134"/>
          </rPr>
          <t xml:space="preserve">
如：“砖混、钢混、框架、砖木、简易”等，各类型结构的定义参见填表说明。</t>
        </r>
      </text>
    </comment>
    <comment ref="X7" authorId="0">
      <text>
        <r>
          <rPr>
            <b/>
            <sz val="9"/>
            <rFont val="宋体"/>
            <family val="3"/>
            <charset val="134"/>
          </rPr>
          <t>chenjie:</t>
        </r>
        <r>
          <rPr>
            <sz val="9"/>
            <rFont val="宋体"/>
            <family val="3"/>
            <charset val="134"/>
          </rPr>
          <t xml:space="preserve">
指竣工日期</t>
        </r>
      </text>
    </comment>
    <comment ref="Y7" authorId="0">
      <text>
        <r>
          <rPr>
            <b/>
            <sz val="9"/>
            <rFont val="宋体"/>
            <family val="3"/>
            <charset val="134"/>
          </rPr>
          <t>chenjie:</t>
        </r>
        <r>
          <rPr>
            <sz val="9"/>
            <rFont val="宋体"/>
            <family val="3"/>
            <charset val="134"/>
          </rPr>
          <t xml:space="preserve">
</t>
        </r>
        <r>
          <rPr>
            <sz val="12"/>
            <rFont val="宋体"/>
            <family val="3"/>
            <charset val="134"/>
          </rPr>
          <t>m</t>
        </r>
        <r>
          <rPr>
            <vertAlign val="superscript"/>
            <sz val="12"/>
            <rFont val="宋体"/>
            <family val="3"/>
            <charset val="134"/>
          </rPr>
          <t>2</t>
        </r>
        <r>
          <rPr>
            <sz val="9"/>
            <rFont val="宋体"/>
            <family val="3"/>
            <charset val="134"/>
          </rPr>
          <t>或</t>
        </r>
        <r>
          <rPr>
            <sz val="12"/>
            <rFont val="宋体"/>
            <family val="3"/>
            <charset val="134"/>
          </rPr>
          <t>m</t>
        </r>
        <r>
          <rPr>
            <vertAlign val="superscript"/>
            <sz val="12"/>
            <rFont val="宋体"/>
            <family val="3"/>
            <charset val="134"/>
          </rPr>
          <t>3</t>
        </r>
      </text>
    </comment>
    <comment ref="Z7" authorId="0">
      <text>
        <r>
          <rPr>
            <b/>
            <sz val="9"/>
            <rFont val="宋体"/>
            <family val="3"/>
            <charset val="134"/>
          </rPr>
          <t>chenjie:</t>
        </r>
        <r>
          <rPr>
            <sz val="9"/>
            <rFont val="宋体"/>
            <family val="3"/>
            <charset val="134"/>
          </rPr>
          <t xml:space="preserve">
(1)一般应填写房产证所填写的建筑面积值，如无房屋证，应填写工程概预算书上的面积值，否则就需要重新丈量；(2)对因改扩建已改变了原有建筑面积的，应以基准日实际建筑面积填报，但必须在备注中加以说明。</t>
        </r>
        <r>
          <rPr>
            <b/>
            <sz val="9"/>
            <rFont val="宋体"/>
            <family val="3"/>
            <charset val="134"/>
          </rPr>
          <t>注意：</t>
        </r>
        <r>
          <rPr>
            <sz val="9"/>
            <rFont val="宋体"/>
            <family val="3"/>
            <charset val="134"/>
          </rPr>
          <t>在增加面积的同时，应增加帐面原值及净值，如果增加面积的相应价值未入帐，应同时在备注中注明未入帐部分的建筑面积。</t>
        </r>
      </text>
    </comment>
    <comment ref="AM7" authorId="0">
      <text>
        <r>
          <rPr>
            <b/>
            <sz val="9"/>
            <rFont val="宋体"/>
            <family val="3"/>
            <charset val="134"/>
          </rPr>
          <t>chenjie:</t>
        </r>
        <r>
          <rPr>
            <sz val="9"/>
            <rFont val="宋体"/>
            <family val="3"/>
            <charset val="134"/>
          </rPr>
          <t xml:space="preserve">
备注中须说明的事项：(1)对因改扩建已改变了原有建筑面积的；(2)在增加面积的同时，其相应价值未入帐的，注明未入帐部分的建筑面积。(3)盘盈资产及非正常状态下的房屋，如：“危房、已拆除、待报废”等(4)负数余额；(5)房屋管理部门确定为“违章建筑”的。</t>
        </r>
      </text>
    </comment>
  </commentList>
</comments>
</file>

<file path=xl/comments21.xml><?xml version="1.0" encoding="utf-8"?>
<comments xmlns="http://schemas.openxmlformats.org/spreadsheetml/2006/main">
  <authors>
    <author>chenjie</author>
  </authors>
  <commentList>
    <comment ref="C7" authorId="0">
      <text>
        <r>
          <rPr>
            <b/>
            <sz val="9"/>
            <rFont val="宋体"/>
            <family val="3"/>
            <charset val="134"/>
          </rPr>
          <t>chenjie:</t>
        </r>
        <r>
          <rPr>
            <sz val="9"/>
            <rFont val="宋体"/>
            <family val="3"/>
            <charset val="134"/>
          </rPr>
          <t xml:space="preserve">
填写房产证编号,无证不填</t>
        </r>
      </text>
    </comment>
    <comment ref="AK7" authorId="0">
      <text>
        <r>
          <rPr>
            <b/>
            <sz val="9"/>
            <rFont val="宋体"/>
            <family val="3"/>
            <charset val="134"/>
          </rPr>
          <t>chenjie:</t>
        </r>
        <r>
          <rPr>
            <sz val="9"/>
            <rFont val="宋体"/>
            <family val="3"/>
            <charset val="134"/>
          </rPr>
          <t xml:space="preserve">
备注中须说明的事项：(1)对因改扩建已改变了原有建筑面积的；(2)在增加面积的同时，其相应价值未入帐的，注明未入帐部分的建筑面积。(3)盘盈资产及非正常状态下的房屋，如：“危房、已拆除、待报废”等(4)负数余额；(5)房屋管理部门确定为“违章建筑”的。</t>
        </r>
      </text>
    </comment>
  </commentList>
</comments>
</file>

<file path=xl/comments22.xml><?xml version="1.0" encoding="utf-8"?>
<comments xmlns="http://schemas.openxmlformats.org/spreadsheetml/2006/main">
  <authors>
    <author>chenjie</author>
  </authors>
  <commentList>
    <comment ref="C7" authorId="0">
      <text>
        <r>
          <rPr>
            <b/>
            <sz val="9"/>
            <rFont val="宋体"/>
            <family val="3"/>
            <charset val="134"/>
          </rPr>
          <t>chenjie:</t>
        </r>
        <r>
          <rPr>
            <sz val="9"/>
            <rFont val="宋体"/>
            <family val="3"/>
            <charset val="134"/>
          </rPr>
          <t xml:space="preserve">
土地使用权证书的编号</t>
        </r>
      </text>
    </comment>
    <comment ref="F7" authorId="0">
      <text>
        <r>
          <rPr>
            <b/>
            <sz val="9"/>
            <rFont val="宋体"/>
            <family val="3"/>
            <charset val="134"/>
          </rPr>
          <t>chenjie:</t>
        </r>
        <r>
          <rPr>
            <sz val="9"/>
            <rFont val="宋体"/>
            <family val="3"/>
            <charset val="134"/>
          </rPr>
          <t xml:space="preserve">
所填内容应与土地证记录相符</t>
        </r>
      </text>
    </comment>
    <comment ref="J7" authorId="0">
      <text>
        <r>
          <rPr>
            <b/>
            <sz val="9"/>
            <rFont val="宋体"/>
            <family val="3"/>
            <charset val="134"/>
          </rPr>
          <t>chenjie:</t>
        </r>
        <r>
          <rPr>
            <sz val="9"/>
            <rFont val="宋体"/>
            <family val="3"/>
            <charset val="134"/>
          </rPr>
          <t xml:space="preserve">
所填内容应与土地证记录相符</t>
        </r>
      </text>
    </comment>
    <comment ref="L7" authorId="0">
      <text>
        <r>
          <rPr>
            <b/>
            <sz val="9"/>
            <rFont val="宋体"/>
            <family val="3"/>
            <charset val="134"/>
          </rPr>
          <t>chenjie:</t>
        </r>
        <r>
          <rPr>
            <sz val="9"/>
            <rFont val="宋体"/>
            <family val="3"/>
            <charset val="134"/>
          </rPr>
          <t xml:space="preserve">
所填内容应与土地证记录相符</t>
        </r>
      </text>
    </comment>
  </commentList>
</comments>
</file>

<file path=xl/comments23.xml><?xml version="1.0" encoding="utf-8"?>
<comments xmlns="http://schemas.openxmlformats.org/spreadsheetml/2006/main">
  <authors>
    <author>chenjie</author>
  </authors>
  <commentList>
    <comment ref="U6" authorId="0">
      <text>
        <r>
          <rPr>
            <b/>
            <sz val="9"/>
            <rFont val="宋体"/>
            <family val="3"/>
            <charset val="134"/>
          </rPr>
          <t>chenjie:</t>
        </r>
        <r>
          <rPr>
            <sz val="9"/>
            <rFont val="宋体"/>
            <family val="3"/>
            <charset val="134"/>
          </rPr>
          <t xml:space="preserve">
处于非正常状态的在建工程项目应在备注栏标注在建工程的施工状况，如：“停建1年、季节性停建”等</t>
        </r>
      </text>
    </comment>
  </commentList>
</comments>
</file>

<file path=xl/comments24.xml><?xml version="1.0" encoding="utf-8"?>
<comments xmlns="http://schemas.openxmlformats.org/spreadsheetml/2006/main">
  <authors>
    <author>chenjie</author>
  </authors>
  <commentList>
    <comment ref="B7" authorId="0">
      <text>
        <r>
          <rPr>
            <b/>
            <sz val="9"/>
            <rFont val="宋体"/>
            <family val="3"/>
            <charset val="134"/>
          </rPr>
          <t>chenjie:</t>
        </r>
        <r>
          <rPr>
            <sz val="9"/>
            <rFont val="宋体"/>
            <family val="3"/>
            <charset val="134"/>
          </rPr>
          <t xml:space="preserve">
请按照工程项目整理填列本表，不应按照财务入账时间顺序填列。</t>
        </r>
      </text>
    </comment>
    <comment ref="AB7" authorId="0">
      <text>
        <r>
          <rPr>
            <b/>
            <sz val="9"/>
            <rFont val="宋体"/>
            <family val="3"/>
            <charset val="134"/>
          </rPr>
          <t>chenjie:</t>
        </r>
        <r>
          <rPr>
            <sz val="9"/>
            <rFont val="宋体"/>
            <family val="3"/>
            <charset val="134"/>
          </rPr>
          <t xml:space="preserve">
处于非正常状态的在建工程项目应在备注栏标注在建工程的施工状况，如：“停建1年、季节性停建”等</t>
        </r>
      </text>
    </comment>
  </commentList>
</comments>
</file>

<file path=xl/comments25.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填列转入固定资产实物名称及规格型号，如“报废油罐汽车HQG5吨1辆”、“出售CA6140.2M普通车床1台”等</t>
        </r>
      </text>
    </comment>
    <comment ref="C6" authorId="0">
      <text>
        <r>
          <rPr>
            <b/>
            <sz val="9"/>
            <rFont val="宋体"/>
            <family val="3"/>
            <charset val="134"/>
          </rPr>
          <t>chenjie:</t>
        </r>
        <r>
          <rPr>
            <sz val="9"/>
            <rFont val="宋体"/>
            <family val="3"/>
            <charset val="134"/>
          </rPr>
          <t xml:space="preserve">
发生日期为转入时间</t>
        </r>
      </text>
    </comment>
    <comment ref="H6" authorId="0">
      <text>
        <r>
          <rPr>
            <b/>
            <sz val="9"/>
            <rFont val="宋体"/>
            <family val="3"/>
            <charset val="134"/>
          </rPr>
          <t>chenjie:</t>
        </r>
        <r>
          <rPr>
            <sz val="9"/>
            <rFont val="宋体"/>
            <family val="3"/>
            <charset val="134"/>
          </rPr>
          <t xml:space="preserve">
简要注明基准日资产清理状况（如“已清理完毕”、“清理净损失”、“清理收入”等</t>
        </r>
      </text>
    </comment>
  </commentList>
</comments>
</file>

<file path=xl/comments26.xml><?xml version="1.0" encoding="utf-8"?>
<comments xmlns="http://schemas.openxmlformats.org/spreadsheetml/2006/main">
  <authors>
    <author>chenjie</author>
  </authors>
  <commentList>
    <comment ref="W7" authorId="0">
      <text>
        <r>
          <rPr>
            <b/>
            <sz val="9"/>
            <rFont val="宋体"/>
            <family val="3"/>
            <charset val="134"/>
          </rPr>
          <t>chenjie:</t>
        </r>
        <r>
          <rPr>
            <sz val="9"/>
            <rFont val="宋体"/>
            <family val="3"/>
            <charset val="134"/>
          </rPr>
          <t xml:space="preserve">
应注明的事项：(1)盘盈(2)非正常资产，如“停用、不需用、待报废、淘汰、盘亏”等(3)仪器仪表、电梯、锅炉、压力容器等规定由有关部门定期鉴定的设备应注明“达标”或“未达标”(4)因折旧提超等原因造成负数余额的项目，应简述原因(5)其他</t>
        </r>
      </text>
    </comment>
  </commentList>
</comments>
</file>

<file path=xl/comments27.xml><?xml version="1.0" encoding="utf-8"?>
<comments xmlns="http://schemas.openxmlformats.org/spreadsheetml/2006/main">
  <authors>
    <author>chenjie</author>
  </authors>
  <commentList>
    <comment ref="U7" authorId="0">
      <text>
        <r>
          <rPr>
            <b/>
            <sz val="9"/>
            <rFont val="宋体"/>
            <family val="3"/>
            <charset val="134"/>
          </rPr>
          <t>chenjie:</t>
        </r>
        <r>
          <rPr>
            <sz val="9"/>
            <rFont val="宋体"/>
            <family val="3"/>
            <charset val="134"/>
          </rPr>
          <t xml:space="preserve">
应注明的事项：(1)盘盈(2)非正常资产，如“停用、不需用、待报废、淘汰、盘亏”等(3)仪器仪表、电梯、锅炉、压力容器等规定由有关部门定期鉴定的设备应注明“达标”或“未达标”(4)因折旧提超等原因造成负数余额的项目，应简述原因(5)其他</t>
        </r>
      </text>
    </comment>
  </commentList>
</comments>
</file>

<file path=xl/comments28.xml><?xml version="1.0" encoding="utf-8"?>
<comments xmlns="http://schemas.openxmlformats.org/spreadsheetml/2006/main">
  <authors>
    <author>chenjie</author>
  </authors>
  <commentList>
    <comment ref="C6" authorId="0">
      <text>
        <r>
          <rPr>
            <b/>
            <sz val="9"/>
            <rFont val="宋体"/>
            <family val="3"/>
            <charset val="134"/>
          </rPr>
          <t>chenjie:</t>
        </r>
        <r>
          <rPr>
            <sz val="9"/>
            <rFont val="宋体"/>
            <family val="3"/>
            <charset val="134"/>
          </rPr>
          <t xml:space="preserve">
土地使用权证书的编号</t>
        </r>
      </text>
    </comment>
    <comment ref="E6" authorId="0">
      <text>
        <r>
          <rPr>
            <b/>
            <sz val="9"/>
            <rFont val="宋体"/>
            <family val="3"/>
            <charset val="134"/>
          </rPr>
          <t>chenjie:</t>
        </r>
        <r>
          <rPr>
            <sz val="9"/>
            <rFont val="宋体"/>
            <family val="3"/>
            <charset val="134"/>
          </rPr>
          <t xml:space="preserve">
所填内容应与土地证记录相符</t>
        </r>
      </text>
    </comment>
    <comment ref="G6" authorId="0">
      <text>
        <r>
          <rPr>
            <b/>
            <sz val="9"/>
            <rFont val="宋体"/>
            <family val="3"/>
            <charset val="134"/>
          </rPr>
          <t>chenjie:</t>
        </r>
        <r>
          <rPr>
            <sz val="9"/>
            <rFont val="宋体"/>
            <family val="3"/>
            <charset val="134"/>
          </rPr>
          <t xml:space="preserve">
所填内容应与土地证记录相符</t>
        </r>
      </text>
    </comment>
    <comment ref="I6" authorId="0">
      <text>
        <r>
          <rPr>
            <b/>
            <sz val="9"/>
            <rFont val="宋体"/>
            <family val="3"/>
            <charset val="134"/>
          </rPr>
          <t>chenjie:</t>
        </r>
        <r>
          <rPr>
            <sz val="9"/>
            <rFont val="宋体"/>
            <family val="3"/>
            <charset val="134"/>
          </rPr>
          <t xml:space="preserve">
所填内容应与土地证记录相符</t>
        </r>
      </text>
    </comment>
    <comment ref="K6" authorId="0">
      <text>
        <r>
          <rPr>
            <b/>
            <sz val="9"/>
            <rFont val="宋体"/>
            <family val="3"/>
            <charset val="134"/>
          </rPr>
          <t>chenjie:</t>
        </r>
        <r>
          <rPr>
            <sz val="9"/>
            <rFont val="宋体"/>
            <family val="3"/>
            <charset val="134"/>
          </rPr>
          <t xml:space="preserve">
所填内容应与土地证记录相符</t>
        </r>
      </text>
    </comment>
  </commentList>
</comments>
</file>

<file path=xl/comments29.xml><?xml version="1.0" encoding="utf-8"?>
<comments xmlns="http://schemas.openxmlformats.org/spreadsheetml/2006/main">
  <authors>
    <author>chenjie</author>
  </authors>
  <commentList>
    <comment ref="N6" authorId="0">
      <text>
        <r>
          <rPr>
            <b/>
            <sz val="9"/>
            <rFont val="宋体"/>
            <family val="3"/>
            <charset val="134"/>
          </rPr>
          <t>chenjie:</t>
        </r>
        <r>
          <rPr>
            <sz val="9"/>
            <rFont val="宋体"/>
            <family val="3"/>
            <charset val="134"/>
          </rPr>
          <t xml:space="preserve">
企业实际拥有但基准日未入帐的不应填入本表</t>
        </r>
      </text>
    </comment>
  </commentList>
</comments>
</file>

<file path=xl/comments3.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填列全称</t>
        </r>
      </text>
    </comment>
    <comment ref="C6" authorId="0">
      <text>
        <r>
          <rPr>
            <b/>
            <sz val="9"/>
            <rFont val="宋体"/>
            <family val="3"/>
            <charset val="134"/>
          </rPr>
          <t>chenjie:</t>
        </r>
        <r>
          <rPr>
            <sz val="9"/>
            <rFont val="宋体"/>
            <family val="3"/>
            <charset val="134"/>
          </rPr>
          <t xml:space="preserve">
如：国库券、电力债券
    ＊＊公司债券</t>
        </r>
      </text>
    </comment>
  </commentList>
</comments>
</file>

<file path=xl/comments30.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如：“</t>
        </r>
        <r>
          <rPr>
            <sz val="9"/>
            <rFont val="Times New Roman"/>
            <family val="1"/>
          </rPr>
          <t>××</t>
        </r>
        <r>
          <rPr>
            <sz val="9"/>
            <rFont val="宋体"/>
            <family val="3"/>
            <charset val="134"/>
          </rPr>
          <t>专利权”、“</t>
        </r>
        <r>
          <rPr>
            <sz val="9"/>
            <rFont val="Times New Roman"/>
            <family val="1"/>
          </rPr>
          <t>××</t>
        </r>
        <r>
          <rPr>
            <sz val="9"/>
            <rFont val="宋体"/>
            <family val="3"/>
            <charset val="134"/>
          </rPr>
          <t>软件”等</t>
        </r>
      </text>
    </comment>
    <comment ref="I6" authorId="0">
      <text>
        <r>
          <rPr>
            <b/>
            <sz val="9"/>
            <rFont val="宋体"/>
            <family val="3"/>
            <charset val="134"/>
          </rPr>
          <t>chenjie:</t>
        </r>
        <r>
          <rPr>
            <sz val="9"/>
            <rFont val="宋体"/>
            <family val="3"/>
            <charset val="134"/>
          </rPr>
          <t xml:space="preserve">
企业实际拥有但基准日未入帐的不应填入本表</t>
        </r>
      </text>
    </comment>
  </commentList>
</comments>
</file>

<file path=xl/comments31.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如：“</t>
        </r>
        <r>
          <rPr>
            <sz val="9"/>
            <rFont val="Times New Roman"/>
            <family val="1"/>
          </rPr>
          <t>××</t>
        </r>
        <r>
          <rPr>
            <sz val="9"/>
            <rFont val="宋体"/>
            <family val="3"/>
            <charset val="134"/>
          </rPr>
          <t>专利权”、“</t>
        </r>
        <r>
          <rPr>
            <sz val="9"/>
            <rFont val="Times New Roman"/>
            <family val="1"/>
          </rPr>
          <t>××</t>
        </r>
        <r>
          <rPr>
            <sz val="9"/>
            <rFont val="宋体"/>
            <family val="3"/>
            <charset val="134"/>
          </rPr>
          <t>软件”等</t>
        </r>
      </text>
    </comment>
    <comment ref="I6" authorId="0">
      <text>
        <r>
          <rPr>
            <b/>
            <sz val="9"/>
            <rFont val="宋体"/>
            <family val="3"/>
            <charset val="134"/>
          </rPr>
          <t>chenjie:</t>
        </r>
        <r>
          <rPr>
            <sz val="9"/>
            <rFont val="宋体"/>
            <family val="3"/>
            <charset val="134"/>
          </rPr>
          <t xml:space="preserve">
企业实际拥有但基准日未入帐的不应填入本表</t>
        </r>
      </text>
    </comment>
  </commentList>
</comments>
</file>

<file path=xl/comments32.xml><?xml version="1.0" encoding="utf-8"?>
<comments xmlns="http://schemas.openxmlformats.org/spreadsheetml/2006/main">
  <authors>
    <author>chenjie</author>
    <author>worry</author>
  </authors>
  <commentList>
    <comment ref="B6" authorId="0">
      <text>
        <r>
          <rPr>
            <b/>
            <sz val="9"/>
            <rFont val="宋体"/>
            <family val="3"/>
            <charset val="134"/>
          </rPr>
          <t>chenjie:</t>
        </r>
        <r>
          <rPr>
            <sz val="9"/>
            <rFont val="宋体"/>
            <family val="3"/>
            <charset val="134"/>
          </rPr>
          <t xml:space="preserve">
指摊销期在1年以上的各种费用。如“</t>
        </r>
        <r>
          <rPr>
            <sz val="9"/>
            <rFont val="Times New Roman"/>
            <family val="1"/>
          </rPr>
          <t>××</t>
        </r>
        <r>
          <rPr>
            <sz val="9"/>
            <rFont val="宋体"/>
            <family val="3"/>
            <charset val="134"/>
          </rPr>
          <t>租入资产改良款”、“</t>
        </r>
        <r>
          <rPr>
            <sz val="9"/>
            <rFont val="Times New Roman"/>
            <family val="1"/>
          </rPr>
          <t>××</t>
        </r>
        <r>
          <rPr>
            <sz val="9"/>
            <rFont val="宋体"/>
            <family val="3"/>
            <charset val="134"/>
          </rPr>
          <t>资产大修费用“等。若填表单位开办费在本科目核算，则除按要求填写本表外，应参照开办费清查评估明细表的要求在备注栏注明费用包括的计提内容和相应金额，或附专项说明亦可。</t>
        </r>
      </text>
    </comment>
    <comment ref="D6" authorId="0">
      <text>
        <r>
          <rPr>
            <b/>
            <sz val="9"/>
            <rFont val="宋体"/>
            <family val="3"/>
            <charset val="134"/>
          </rPr>
          <t>chenjie:</t>
        </r>
        <r>
          <rPr>
            <sz val="9"/>
            <rFont val="宋体"/>
            <family val="3"/>
            <charset val="134"/>
          </rPr>
          <t xml:space="preserve">
指开始摊销前的金额。</t>
        </r>
      </text>
    </comment>
    <comment ref="E6" authorId="1">
      <text>
        <r>
          <rPr>
            <b/>
            <sz val="10"/>
            <rFont val="宋体"/>
            <family val="3"/>
            <charset val="134"/>
          </rPr>
          <t>worry:</t>
        </r>
        <r>
          <rPr>
            <sz val="10"/>
            <rFont val="宋体"/>
            <family val="3"/>
            <charset val="134"/>
          </rPr>
          <t xml:space="preserve">
企业从2007年1月开始摊销，审计调整为2006年1月开始摊销，并补提摊销额。摊销期限5年</t>
        </r>
      </text>
    </comment>
  </commentList>
</comments>
</file>

<file path=xl/comments33.xml><?xml version="1.0" encoding="utf-8"?>
<comments xmlns="http://schemas.openxmlformats.org/spreadsheetml/2006/main">
  <authors>
    <author>chenjie</author>
  </authors>
  <commentList>
    <comment ref="I6" authorId="0">
      <text>
        <r>
          <rPr>
            <b/>
            <sz val="9"/>
            <rFont val="宋体"/>
            <family val="3"/>
            <charset val="134"/>
          </rPr>
          <t>chenjie:</t>
        </r>
        <r>
          <rPr>
            <sz val="9"/>
            <rFont val="宋体"/>
            <family val="3"/>
            <charset val="134"/>
          </rPr>
          <t xml:space="preserve">
金额较大的项目，在备注栏注明其内容或附说明该项资产的内容和价值构成的专项说明。</t>
        </r>
      </text>
    </comment>
  </commentList>
</comments>
</file>

<file path=xl/comments34.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填全称</t>
        </r>
      </text>
    </comment>
    <comment ref="D6" authorId="0">
      <text>
        <r>
          <rPr>
            <b/>
            <sz val="9"/>
            <rFont val="宋体"/>
            <family val="3"/>
            <charset val="134"/>
          </rPr>
          <t>chenjie:</t>
        </r>
        <r>
          <rPr>
            <sz val="9"/>
            <rFont val="宋体"/>
            <family val="3"/>
            <charset val="134"/>
          </rPr>
          <t xml:space="preserve">
指借款合同规定的借款启始日，填列到日</t>
        </r>
      </text>
    </comment>
    <comment ref="E6" authorId="0">
      <text>
        <r>
          <rPr>
            <b/>
            <sz val="9"/>
            <rFont val="宋体"/>
            <family val="3"/>
            <charset val="134"/>
          </rPr>
          <t>chenjie:</t>
        </r>
        <r>
          <rPr>
            <sz val="9"/>
            <rFont val="宋体"/>
            <family val="3"/>
            <charset val="134"/>
          </rPr>
          <t xml:space="preserve">
与借款合同规定到期日应一致</t>
        </r>
      </text>
    </comment>
    <comment ref="F6" authorId="0">
      <text>
        <r>
          <rPr>
            <b/>
            <sz val="9"/>
            <rFont val="宋体"/>
            <family val="3"/>
            <charset val="134"/>
          </rPr>
          <t>chenjie:</t>
        </r>
        <r>
          <rPr>
            <sz val="9"/>
            <rFont val="宋体"/>
            <family val="3"/>
            <charset val="134"/>
          </rPr>
          <t xml:space="preserve">
与借款合同规定利率应一致</t>
        </r>
      </text>
    </comment>
    <comment ref="N6" authorId="0">
      <text>
        <r>
          <rPr>
            <b/>
            <sz val="9"/>
            <rFont val="宋体"/>
            <family val="3"/>
            <charset val="134"/>
          </rPr>
          <t>chenjie:</t>
        </r>
        <r>
          <rPr>
            <sz val="9"/>
            <rFont val="宋体"/>
            <family val="3"/>
            <charset val="134"/>
          </rPr>
          <t xml:space="preserve">
标明（或附专项说明）借款的用途、担保条件（信用担保、资产抵押或质押等）、借款利息计提及支付情况（请准确说明利息计提、支付到哪一天）。</t>
        </r>
      </text>
    </comment>
  </commentList>
</comments>
</file>

<file path=xl/comments35.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债权单位名称应填列全称，不应以地名或不明确的简称或业务内容代替</t>
        </r>
      </text>
    </comment>
    <comment ref="C6" authorId="0">
      <text>
        <r>
          <rPr>
            <b/>
            <sz val="9"/>
            <rFont val="宋体"/>
            <family val="3"/>
            <charset val="134"/>
          </rPr>
          <t>chenjie:</t>
        </r>
        <r>
          <rPr>
            <sz val="9"/>
            <rFont val="宋体"/>
            <family val="3"/>
            <charset val="134"/>
          </rPr>
          <t xml:space="preserve">
如：“购油款”等</t>
        </r>
      </text>
    </comment>
    <comment ref="D6" authorId="0">
      <text>
        <r>
          <rPr>
            <b/>
            <sz val="9"/>
            <rFont val="宋体"/>
            <family val="3"/>
            <charset val="134"/>
          </rPr>
          <t>chenjie:</t>
        </r>
        <r>
          <rPr>
            <sz val="9"/>
            <rFont val="宋体"/>
            <family val="3"/>
            <charset val="134"/>
          </rPr>
          <t xml:space="preserve">
填列最后一笔贷方发生额的日期；
日期填写形式(半角状态下)如：2002.6又如2001.11</t>
        </r>
      </text>
    </comment>
    <comment ref="I6" authorId="0">
      <text>
        <r>
          <rPr>
            <b/>
            <sz val="9"/>
            <rFont val="宋体"/>
            <family val="3"/>
            <charset val="134"/>
          </rPr>
          <t>chenjie:</t>
        </r>
        <r>
          <rPr>
            <sz val="9"/>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涉诉款项应在备注中标明；3）评估基准日后已付款的项目，应注明日期。如“2002年7月4日付款”；4）其他填表单位认为应说明的事项</t>
        </r>
      </text>
    </comment>
  </commentList>
</comments>
</file>

<file path=xl/comments36.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债权单位名称应填列全称，不应以地名或不明确的简称或业务内容代替</t>
        </r>
      </text>
    </comment>
    <comment ref="D6" authorId="0">
      <text>
        <r>
          <rPr>
            <b/>
            <sz val="9"/>
            <rFont val="宋体"/>
            <family val="3"/>
            <charset val="134"/>
          </rPr>
          <t>chenjie:</t>
        </r>
        <r>
          <rPr>
            <sz val="9"/>
            <rFont val="宋体"/>
            <family val="3"/>
            <charset val="134"/>
          </rPr>
          <t xml:space="preserve">
填列票据的签发日期；
日期填写形式(半角状态下)如：2002.6又如2001.11</t>
        </r>
      </text>
    </comment>
    <comment ref="K6" authorId="0">
      <text>
        <r>
          <rPr>
            <b/>
            <sz val="9"/>
            <rFont val="宋体"/>
            <family val="3"/>
            <charset val="134"/>
          </rPr>
          <t>chenjie:</t>
        </r>
        <r>
          <rPr>
            <sz val="9"/>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涉诉款项应在备注中标明；3）评估基准日后已付款的项目，应注明日期。如“2002年7月4日付款”；4）已到期尚未支付的，需简要说明原因。</t>
        </r>
      </text>
    </comment>
  </commentList>
</comments>
</file>

<file path=xl/comments37.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债权单位名称应填列全称，不应以地名或不明确的简称或业务内容代替</t>
        </r>
      </text>
    </comment>
    <comment ref="D6" authorId="0">
      <text>
        <r>
          <rPr>
            <b/>
            <sz val="9"/>
            <rFont val="宋体"/>
            <family val="3"/>
            <charset val="134"/>
          </rPr>
          <t>chenjie:</t>
        </r>
        <r>
          <rPr>
            <sz val="9"/>
            <rFont val="宋体"/>
            <family val="3"/>
            <charset val="134"/>
          </rPr>
          <t xml:space="preserve">
如：“购油款”等</t>
        </r>
      </text>
    </comment>
    <comment ref="E6" authorId="0">
      <text>
        <r>
          <rPr>
            <b/>
            <sz val="9"/>
            <rFont val="宋体"/>
            <family val="3"/>
            <charset val="134"/>
          </rPr>
          <t>chenjie:</t>
        </r>
        <r>
          <rPr>
            <sz val="9"/>
            <rFont val="宋体"/>
            <family val="3"/>
            <charset val="134"/>
          </rPr>
          <t xml:space="preserve">
填列最后一笔贷方发生额的日期；
日期填写形式(半角状态下)如：2002.6又如2001.11</t>
        </r>
      </text>
    </comment>
  </commentList>
</comments>
</file>

<file path=xl/comments38.xml><?xml version="1.0" encoding="utf-8"?>
<comments xmlns="http://schemas.openxmlformats.org/spreadsheetml/2006/main">
  <authors>
    <author>chenjie</author>
  </authors>
  <commentList>
    <comment ref="J6" authorId="0">
      <text>
        <r>
          <rPr>
            <b/>
            <sz val="9"/>
            <rFont val="宋体"/>
            <family val="3"/>
            <charset val="134"/>
          </rPr>
          <t>chenjie:</t>
        </r>
        <r>
          <rPr>
            <sz val="9"/>
            <rFont val="宋体"/>
            <family val="3"/>
            <charset val="134"/>
          </rPr>
          <t xml:space="preserve">
1）债权单位为关联方、总公司内部或本公司内部单位的，应在备注栏注明“关联方”、“总公司内部”“内部单位”；2） 涉诉款项应在备注中标明；3）评估基准日后已付款的项目，应注明日期。如“2002年7月4日付款”；4）其他填表单位认为应说明的事项</t>
        </r>
      </text>
    </comment>
  </commentList>
</comments>
</file>

<file path=xl/comments39.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填写所计提的应付工资的具体组成内容，如“工资、住房补贴”等，根据填表单位财务部门的计提应付工资的方式和内容填写</t>
        </r>
      </text>
    </comment>
  </commentList>
</comments>
</file>

<file path=xl/comments4.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填列全称</t>
        </r>
      </text>
    </comment>
    <comment ref="C6" authorId="0">
      <text>
        <r>
          <rPr>
            <sz val="9"/>
            <rFont val="宋体"/>
            <family val="3"/>
            <charset val="134"/>
          </rPr>
          <t>如：上投摩根内需动力</t>
        </r>
      </text>
    </comment>
    <comment ref="D6" authorId="0">
      <text>
        <r>
          <rPr>
            <b/>
            <sz val="9"/>
            <rFont val="宋体"/>
            <family val="3"/>
            <charset val="134"/>
          </rPr>
          <t>开放式、封闭式等</t>
        </r>
      </text>
    </comment>
    <comment ref="E6" authorId="0">
      <text>
        <r>
          <rPr>
            <b/>
            <sz val="9"/>
            <rFont val="宋体"/>
            <family val="3"/>
            <charset val="134"/>
          </rPr>
          <t>chenjie:</t>
        </r>
        <r>
          <rPr>
            <sz val="9"/>
            <rFont val="宋体"/>
            <family val="3"/>
            <charset val="134"/>
          </rPr>
          <t xml:space="preserve">
购买日</t>
        </r>
      </text>
    </comment>
  </commentList>
</comments>
</file>

<file path=xl/comments40.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填表单位的专管税务机关，应填写全称</t>
        </r>
      </text>
    </comment>
    <comment ref="C6" authorId="0">
      <text>
        <r>
          <rPr>
            <b/>
            <sz val="9"/>
            <rFont val="宋体"/>
            <family val="3"/>
            <charset val="134"/>
          </rPr>
          <t>chenjie:</t>
        </r>
        <r>
          <rPr>
            <sz val="9"/>
            <rFont val="宋体"/>
            <family val="3"/>
            <charset val="134"/>
          </rPr>
          <t xml:space="preserve">
填写贷方最后一笔发生额的日期</t>
        </r>
      </text>
    </comment>
    <comment ref="D6" authorId="0">
      <text>
        <r>
          <rPr>
            <b/>
            <sz val="9"/>
            <rFont val="宋体"/>
            <family val="3"/>
            <charset val="134"/>
          </rPr>
          <t>chenjie:</t>
        </r>
        <r>
          <rPr>
            <sz val="9"/>
            <rFont val="宋体"/>
            <family val="3"/>
            <charset val="134"/>
          </rPr>
          <t xml:space="preserve">
指增值税、消费税、城建税、教育费附加等</t>
        </r>
      </text>
    </comment>
    <comment ref="I6" authorId="0">
      <text>
        <r>
          <rPr>
            <b/>
            <sz val="9"/>
            <rFont val="宋体"/>
            <family val="3"/>
            <charset val="134"/>
          </rPr>
          <t>chenjie:</t>
        </r>
        <r>
          <rPr>
            <sz val="9"/>
            <rFont val="宋体"/>
            <family val="3"/>
            <charset val="134"/>
          </rPr>
          <t xml:space="preserve">
备注中应注明税款所属期间。</t>
        </r>
      </text>
    </comment>
  </commentList>
</comments>
</file>

<file path=xl/comments41.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填全称</t>
        </r>
      </text>
    </comment>
    <comment ref="C6" authorId="0">
      <text>
        <r>
          <rPr>
            <b/>
            <sz val="9"/>
            <rFont val="宋体"/>
            <family val="3"/>
            <charset val="134"/>
          </rPr>
          <t>chenjie:</t>
        </r>
        <r>
          <rPr>
            <sz val="9"/>
            <rFont val="宋体"/>
            <family val="3"/>
            <charset val="134"/>
          </rPr>
          <t xml:space="preserve">
发生日期指利息结算日，填列到日。</t>
        </r>
      </text>
    </comment>
    <comment ref="E6" authorId="0">
      <text>
        <r>
          <rPr>
            <b/>
            <sz val="9"/>
            <rFont val="宋体"/>
            <family val="3"/>
            <charset val="134"/>
          </rPr>
          <t>chenjie:</t>
        </r>
        <r>
          <rPr>
            <sz val="9"/>
            <rFont val="宋体"/>
            <family val="3"/>
            <charset val="134"/>
          </rPr>
          <t xml:space="preserve">
填列到“日”，如“2001.6.1—2001.12.30”。</t>
        </r>
      </text>
    </comment>
  </commentList>
</comments>
</file>

<file path=xl/comments42.xml><?xml version="1.0" encoding="utf-8"?>
<comments xmlns="http://schemas.openxmlformats.org/spreadsheetml/2006/main">
  <authors>
    <author>chenjie</author>
  </authors>
  <commentList>
    <comment ref="I6" authorId="0">
      <text>
        <r>
          <rPr>
            <b/>
            <sz val="9"/>
            <rFont val="宋体"/>
            <family val="3"/>
            <charset val="134"/>
          </rPr>
          <t>chenjie:</t>
        </r>
        <r>
          <rPr>
            <sz val="9"/>
            <rFont val="宋体"/>
            <family val="3"/>
            <charset val="134"/>
          </rPr>
          <t xml:space="preserve">
对于长期未付的利润（股利），请在备注栏标明原因</t>
        </r>
      </text>
    </comment>
  </commentList>
</comments>
</file>

<file path=xl/comments43.xml><?xml version="1.0" encoding="utf-8"?>
<comments xmlns="http://schemas.openxmlformats.org/spreadsheetml/2006/main">
  <authors>
    <author>chenjie</author>
  </authors>
  <commentList>
    <comment ref="D6" authorId="0">
      <text>
        <r>
          <rPr>
            <b/>
            <sz val="9"/>
            <rFont val="宋体"/>
            <family val="3"/>
            <charset val="134"/>
          </rPr>
          <t>chenjie:</t>
        </r>
        <r>
          <rPr>
            <sz val="9"/>
            <rFont val="宋体"/>
            <family val="3"/>
            <charset val="134"/>
          </rPr>
          <t xml:space="preserve">
如：“购油款”等</t>
        </r>
      </text>
    </comment>
    <comment ref="E6" authorId="0">
      <text>
        <r>
          <rPr>
            <b/>
            <sz val="9"/>
            <rFont val="宋体"/>
            <family val="3"/>
            <charset val="134"/>
          </rPr>
          <t>chenjie:</t>
        </r>
        <r>
          <rPr>
            <sz val="9"/>
            <rFont val="宋体"/>
            <family val="3"/>
            <charset val="134"/>
          </rPr>
          <t xml:space="preserve">
填列最后一笔贷方发生额的日期；
日期填写形式(半角状态下)如：2002.6又如2001.11</t>
        </r>
      </text>
    </comment>
  </commentList>
</comments>
</file>

<file path=xl/comments44.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参见长期借款表</t>
        </r>
      </text>
    </comment>
  </commentList>
</comments>
</file>

<file path=xl/comments45.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债权单位名称应填列全称，不应以地名或不明确的简称或业务内容代替</t>
        </r>
      </text>
    </comment>
    <comment ref="C6" authorId="0">
      <text>
        <r>
          <rPr>
            <b/>
            <sz val="9"/>
            <rFont val="宋体"/>
            <family val="3"/>
            <charset val="134"/>
          </rPr>
          <t>chenjie:</t>
        </r>
        <r>
          <rPr>
            <sz val="9"/>
            <rFont val="宋体"/>
            <family val="3"/>
            <charset val="134"/>
          </rPr>
          <t xml:space="preserve">
如：“购油款”等</t>
        </r>
      </text>
    </comment>
    <comment ref="D6" authorId="0">
      <text>
        <r>
          <rPr>
            <b/>
            <sz val="9"/>
            <rFont val="宋体"/>
            <family val="3"/>
            <charset val="134"/>
          </rPr>
          <t>chenjie:</t>
        </r>
        <r>
          <rPr>
            <sz val="9"/>
            <rFont val="宋体"/>
            <family val="3"/>
            <charset val="134"/>
          </rPr>
          <t xml:space="preserve">
填列最后一笔贷方发生额的日期；
日期填写形式(半角状态下)如：2002.6又如2001.11</t>
        </r>
      </text>
    </comment>
  </commentList>
</comments>
</file>

<file path=xl/comments46.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填全称</t>
        </r>
      </text>
    </comment>
    <comment ref="D6" authorId="0">
      <text>
        <r>
          <rPr>
            <b/>
            <sz val="9"/>
            <rFont val="宋体"/>
            <family val="3"/>
            <charset val="134"/>
          </rPr>
          <t>chenjie:</t>
        </r>
        <r>
          <rPr>
            <sz val="9"/>
            <rFont val="宋体"/>
            <family val="3"/>
            <charset val="134"/>
          </rPr>
          <t xml:space="preserve">
指借款合同规定的借款启始日，填列到日</t>
        </r>
      </text>
    </comment>
    <comment ref="E6" authorId="0">
      <text>
        <r>
          <rPr>
            <b/>
            <sz val="9"/>
            <rFont val="宋体"/>
            <family val="3"/>
            <charset val="134"/>
          </rPr>
          <t>chenjie:</t>
        </r>
        <r>
          <rPr>
            <sz val="9"/>
            <rFont val="宋体"/>
            <family val="3"/>
            <charset val="134"/>
          </rPr>
          <t xml:space="preserve">
与借款合同规定到期日应一致</t>
        </r>
      </text>
    </comment>
    <comment ref="F6" authorId="0">
      <text>
        <r>
          <rPr>
            <b/>
            <sz val="9"/>
            <rFont val="宋体"/>
            <family val="3"/>
            <charset val="134"/>
          </rPr>
          <t>chenjie:</t>
        </r>
        <r>
          <rPr>
            <sz val="9"/>
            <rFont val="宋体"/>
            <family val="3"/>
            <charset val="134"/>
          </rPr>
          <t xml:space="preserve">
与借款合同规定利率应一致</t>
        </r>
      </text>
    </comment>
    <comment ref="N6" authorId="0">
      <text>
        <r>
          <rPr>
            <b/>
            <sz val="9"/>
            <rFont val="宋体"/>
            <family val="3"/>
            <charset val="134"/>
          </rPr>
          <t>chenjie:</t>
        </r>
        <r>
          <rPr>
            <sz val="9"/>
            <rFont val="宋体"/>
            <family val="3"/>
            <charset val="134"/>
          </rPr>
          <t xml:space="preserve">
标明（或附专项说明）借款的用途、担保条件（信用担保、资产抵押或质押等）、借款利息计提及支付情况（请准确说明利息计提、支付到哪一天）。</t>
        </r>
      </text>
    </comment>
  </commentList>
</comments>
</file>

<file path=xl/comments47.xml><?xml version="1.0" encoding="utf-8"?>
<comments xmlns="http://schemas.openxmlformats.org/spreadsheetml/2006/main">
  <authors>
    <author>sucheng</author>
    <author>chenjie</author>
  </authors>
  <commentList>
    <comment ref="E6" authorId="0">
      <text>
        <r>
          <rPr>
            <b/>
            <sz val="9"/>
            <rFont val="宋体"/>
            <family val="3"/>
            <charset val="134"/>
          </rPr>
          <t>sucheng:</t>
        </r>
        <r>
          <rPr>
            <sz val="9"/>
            <rFont val="宋体"/>
            <family val="3"/>
            <charset val="134"/>
          </rPr>
          <t xml:space="preserve">
合同规定的，于基准日尚未支付的余额</t>
        </r>
      </text>
    </comment>
    <comment ref="B7" authorId="1">
      <text>
        <r>
          <rPr>
            <b/>
            <sz val="9"/>
            <rFont val="宋体"/>
            <family val="3"/>
            <charset val="134"/>
          </rPr>
          <t>chenjie:</t>
        </r>
        <r>
          <rPr>
            <sz val="9"/>
            <rFont val="宋体"/>
            <family val="3"/>
            <charset val="134"/>
          </rPr>
          <t xml:space="preserve">
填列债权单位全称</t>
        </r>
      </text>
    </comment>
    <comment ref="C7" authorId="1">
      <text>
        <r>
          <rPr>
            <b/>
            <sz val="9"/>
            <rFont val="宋体"/>
            <family val="3"/>
            <charset val="134"/>
          </rPr>
          <t>chenjie:</t>
        </r>
        <r>
          <rPr>
            <sz val="9"/>
            <rFont val="宋体"/>
            <family val="3"/>
            <charset val="134"/>
          </rPr>
          <t xml:space="preserve">
指应付款内容，如“引进</t>
        </r>
        <r>
          <rPr>
            <sz val="9"/>
            <rFont val="Times New Roman"/>
            <family val="1"/>
          </rPr>
          <t>××</t>
        </r>
        <r>
          <rPr>
            <sz val="9"/>
            <rFont val="宋体"/>
            <family val="3"/>
            <charset val="134"/>
          </rPr>
          <t>设备款或融资租赁</t>
        </r>
        <r>
          <rPr>
            <sz val="9"/>
            <rFont val="Times New Roman"/>
            <family val="1"/>
          </rPr>
          <t>××</t>
        </r>
        <r>
          <rPr>
            <sz val="9"/>
            <rFont val="宋体"/>
            <family val="3"/>
            <charset val="134"/>
          </rPr>
          <t>设备款”等；</t>
        </r>
      </text>
    </comment>
    <comment ref="D7" authorId="1">
      <text>
        <r>
          <rPr>
            <b/>
            <sz val="9"/>
            <rFont val="宋体"/>
            <family val="3"/>
            <charset val="134"/>
          </rPr>
          <t>chenjie:</t>
        </r>
        <r>
          <rPr>
            <sz val="9"/>
            <rFont val="宋体"/>
            <family val="3"/>
            <charset val="134"/>
          </rPr>
          <t xml:space="preserve">
按合同协议确定的开始计算应付款的日期，填列到日。</t>
        </r>
      </text>
    </comment>
    <comment ref="M7" authorId="1">
      <text>
        <r>
          <rPr>
            <b/>
            <sz val="9"/>
            <rFont val="宋体"/>
            <family val="3"/>
            <charset val="134"/>
          </rPr>
          <t>chenjie:</t>
        </r>
        <r>
          <rPr>
            <sz val="9"/>
            <rFont val="宋体"/>
            <family val="3"/>
            <charset val="134"/>
          </rPr>
          <t xml:space="preserve">
请注明帐面初始额的构成。</t>
        </r>
      </text>
    </comment>
  </commentList>
</comments>
</file>

<file path=xl/comments5.xml><?xml version="1.0" encoding="utf-8"?>
<comments xmlns="http://schemas.openxmlformats.org/spreadsheetml/2006/main">
  <authors>
    <author>chenjie</author>
  </authors>
  <commentList>
    <comment ref="D6" authorId="0">
      <text>
        <r>
          <rPr>
            <b/>
            <sz val="9"/>
            <rFont val="宋体"/>
            <family val="3"/>
            <charset val="134"/>
          </rPr>
          <t>chenjie:</t>
        </r>
        <r>
          <rPr>
            <sz val="9"/>
            <rFont val="宋体"/>
            <family val="3"/>
            <charset val="134"/>
          </rPr>
          <t xml:space="preserve">
如：“售油款”等</t>
        </r>
      </text>
    </comment>
    <comment ref="T6" authorId="0">
      <text>
        <r>
          <rPr>
            <b/>
            <sz val="9"/>
            <rFont val="宋体"/>
            <family val="3"/>
            <charset val="134"/>
          </rPr>
          <t>chenjie:</t>
        </r>
        <r>
          <rPr>
            <sz val="9"/>
            <rFont val="宋体"/>
            <family val="3"/>
            <charset val="134"/>
          </rPr>
          <t xml:space="preserve">
1）欠款单位为关联方、总公司内部或本公司内部单位的，应在备注栏注明“关联方”、“总公司内部”“内部单位”；2） 涉诉款项应在备注中标明；3）评估基准日后已收回款项的，应注明日期如“2002年7月4日收回”；4）其他填表单位认为应说明的事项</t>
        </r>
      </text>
    </comment>
  </commentList>
</comments>
</file>

<file path=xl/comments6.xml><?xml version="1.0" encoding="utf-8"?>
<comments xmlns="http://schemas.openxmlformats.org/spreadsheetml/2006/main">
  <authors>
    <author>seaman</author>
    <author>chenjie</author>
  </authors>
  <commentList>
    <comment ref="F6" authorId="0">
      <text>
        <r>
          <rPr>
            <sz val="9"/>
            <rFont val="Times New Roman"/>
            <family val="1"/>
          </rPr>
          <t>1</t>
        </r>
        <r>
          <rPr>
            <sz val="9"/>
            <rFont val="宋体"/>
            <family val="3"/>
            <charset val="134"/>
          </rPr>
          <t>年以内</t>
        </r>
        <r>
          <rPr>
            <sz val="9"/>
            <rFont val="Times New Roman"/>
            <family val="1"/>
          </rPr>
          <t xml:space="preserve">
1~2</t>
        </r>
        <r>
          <rPr>
            <sz val="9"/>
            <rFont val="宋体"/>
            <family val="3"/>
            <charset val="134"/>
          </rPr>
          <t>年</t>
        </r>
        <r>
          <rPr>
            <sz val="9"/>
            <rFont val="Times New Roman"/>
            <family val="1"/>
          </rPr>
          <t xml:space="preserve">
2~3</t>
        </r>
        <r>
          <rPr>
            <sz val="9"/>
            <rFont val="宋体"/>
            <family val="3"/>
            <charset val="134"/>
          </rPr>
          <t>年</t>
        </r>
        <r>
          <rPr>
            <sz val="9"/>
            <rFont val="Times New Roman"/>
            <family val="1"/>
          </rPr>
          <t xml:space="preserve">
3~4</t>
        </r>
        <r>
          <rPr>
            <sz val="9"/>
            <rFont val="宋体"/>
            <family val="3"/>
            <charset val="134"/>
          </rPr>
          <t>年</t>
        </r>
        <r>
          <rPr>
            <sz val="9"/>
            <rFont val="Times New Roman"/>
            <family val="1"/>
          </rPr>
          <t xml:space="preserve">
4~5</t>
        </r>
        <r>
          <rPr>
            <sz val="9"/>
            <rFont val="宋体"/>
            <family val="3"/>
            <charset val="134"/>
          </rPr>
          <t>年</t>
        </r>
        <r>
          <rPr>
            <sz val="9"/>
            <rFont val="Times New Roman"/>
            <family val="1"/>
          </rPr>
          <t xml:space="preserve">
5</t>
        </r>
        <r>
          <rPr>
            <sz val="9"/>
            <rFont val="宋体"/>
            <family val="3"/>
            <charset val="134"/>
          </rPr>
          <t>年以上</t>
        </r>
      </text>
    </comment>
    <comment ref="L6" authorId="1">
      <text>
        <r>
          <rPr>
            <b/>
            <sz val="9"/>
            <rFont val="宋体"/>
            <family val="3"/>
            <charset val="134"/>
          </rPr>
          <t>chenjie:</t>
        </r>
        <r>
          <rPr>
            <sz val="9"/>
            <rFont val="宋体"/>
            <family val="3"/>
            <charset val="134"/>
          </rPr>
          <t xml:space="preserve">
1）欠款单位为关联方、总公司内部或内部单位的，应在备注栏注明“关联方”、“总公司内部”“内部单位”；2） 涉诉款项应在备注中标明；3）评估基准日后已收到货物或收回款项的，应注明日期及金额，如“2002.7.4日收回2000元”或2002.7.8日到货验收；4）其他填表单位认为应说明的事项</t>
        </r>
      </text>
    </comment>
  </commentList>
</comments>
</file>

<file path=xl/comments7.xml><?xml version="1.0" encoding="utf-8"?>
<comments xmlns="http://schemas.openxmlformats.org/spreadsheetml/2006/main">
  <authors>
    <author>chenjie</author>
  </authors>
  <commentList>
    <comment ref="B6" authorId="0">
      <text>
        <r>
          <rPr>
            <b/>
            <sz val="9"/>
            <rFont val="宋体"/>
            <family val="3"/>
            <charset val="134"/>
          </rPr>
          <t>chenjie:</t>
        </r>
        <r>
          <rPr>
            <sz val="9"/>
            <rFont val="宋体"/>
            <family val="3"/>
            <charset val="134"/>
          </rPr>
          <t xml:space="preserve">
填全称</t>
        </r>
      </text>
    </comment>
    <comment ref="C6" authorId="0">
      <text>
        <r>
          <rPr>
            <b/>
            <sz val="9"/>
            <rFont val="宋体"/>
            <family val="3"/>
            <charset val="134"/>
          </rPr>
          <t>chenjie:</t>
        </r>
        <r>
          <rPr>
            <sz val="9"/>
            <rFont val="宋体"/>
            <family val="3"/>
            <charset val="134"/>
          </rPr>
          <t xml:space="preserve">
发生日期指利息结算日，填列到日。</t>
        </r>
      </text>
    </comment>
    <comment ref="E6" authorId="0">
      <text>
        <r>
          <rPr>
            <b/>
            <sz val="9"/>
            <rFont val="宋体"/>
            <family val="3"/>
            <charset val="134"/>
          </rPr>
          <t>chenjie:</t>
        </r>
        <r>
          <rPr>
            <sz val="9"/>
            <rFont val="宋体"/>
            <family val="3"/>
            <charset val="134"/>
          </rPr>
          <t xml:space="preserve">
填列到“日”，如“2001.6.1—2001.12.30”。</t>
        </r>
      </text>
    </comment>
  </commentList>
</comments>
</file>

<file path=xl/comments8.xml><?xml version="1.0" encoding="utf-8"?>
<comments xmlns="http://schemas.openxmlformats.org/spreadsheetml/2006/main">
  <authors>
    <author>chenjie</author>
  </authors>
  <commentList>
    <comment ref="C6" authorId="0">
      <text>
        <r>
          <rPr>
            <b/>
            <sz val="9"/>
            <rFont val="宋体"/>
            <family val="3"/>
            <charset val="134"/>
          </rPr>
          <t>chenjie:</t>
        </r>
        <r>
          <rPr>
            <sz val="9"/>
            <rFont val="宋体"/>
            <family val="3"/>
            <charset val="134"/>
          </rPr>
          <t xml:space="preserve">
指的是利润或股利分配时间</t>
        </r>
      </text>
    </comment>
    <comment ref="D6" authorId="0">
      <text>
        <r>
          <rPr>
            <b/>
            <sz val="9"/>
            <rFont val="宋体"/>
            <family val="3"/>
            <charset val="134"/>
          </rPr>
          <t>chenjie:</t>
        </r>
        <r>
          <rPr>
            <sz val="9"/>
            <rFont val="宋体"/>
            <family val="3"/>
            <charset val="134"/>
          </rPr>
          <t xml:space="preserve">
指股利发生的期间，如2002年应收2001年的股利，则该栏目填写“2001年”。</t>
        </r>
      </text>
    </comment>
    <comment ref="J6" authorId="0">
      <text>
        <r>
          <rPr>
            <b/>
            <sz val="9"/>
            <rFont val="宋体"/>
            <family val="3"/>
            <charset val="134"/>
          </rPr>
          <t>chenjie:</t>
        </r>
        <r>
          <rPr>
            <sz val="9"/>
            <rFont val="宋体"/>
            <family val="3"/>
            <charset val="134"/>
          </rPr>
          <t xml:space="preserve">
注明实际的股权比例</t>
        </r>
      </text>
    </comment>
  </commentList>
</comments>
</file>

<file path=xl/comments9.xml><?xml version="1.0" encoding="utf-8"?>
<comments xmlns="http://schemas.openxmlformats.org/spreadsheetml/2006/main">
  <authors>
    <author>chenjie</author>
    <author>seaman</author>
  </authors>
  <commentList>
    <comment ref="B6" authorId="0">
      <text>
        <r>
          <rPr>
            <b/>
            <sz val="9"/>
            <rFont val="宋体"/>
            <family val="3"/>
            <charset val="134"/>
          </rPr>
          <t>chenjie:</t>
        </r>
        <r>
          <rPr>
            <sz val="9"/>
            <rFont val="宋体"/>
            <family val="3"/>
            <charset val="134"/>
          </rPr>
          <t xml:space="preserve">
债务单位名称应填列全称，不应以地名或不明确的简称或业务内容代替</t>
        </r>
      </text>
    </comment>
    <comment ref="D6" authorId="0">
      <text>
        <r>
          <rPr>
            <b/>
            <sz val="9"/>
            <rFont val="宋体"/>
            <family val="3"/>
            <charset val="134"/>
          </rPr>
          <t>chenjie:</t>
        </r>
        <r>
          <rPr>
            <sz val="9"/>
            <rFont val="宋体"/>
            <family val="3"/>
            <charset val="134"/>
          </rPr>
          <t xml:space="preserve">
如：“售油款”等</t>
        </r>
      </text>
    </comment>
    <comment ref="E6" authorId="0">
      <text>
        <r>
          <rPr>
            <b/>
            <sz val="9"/>
            <rFont val="宋体"/>
            <family val="3"/>
            <charset val="134"/>
          </rPr>
          <t>chenjie:</t>
        </r>
        <r>
          <rPr>
            <sz val="9"/>
            <rFont val="宋体"/>
            <family val="3"/>
            <charset val="134"/>
          </rPr>
          <t xml:space="preserve">
填列最后一笔借方发生额的日期；
日期填写形式(半角状态下)如：2002-6又如2001-11</t>
        </r>
      </text>
    </comment>
    <comment ref="F6" authorId="1">
      <text>
        <r>
          <rPr>
            <sz val="9"/>
            <rFont val="Times New Roman"/>
            <family val="1"/>
          </rPr>
          <t>1</t>
        </r>
        <r>
          <rPr>
            <sz val="9"/>
            <rFont val="宋体"/>
            <family val="3"/>
            <charset val="134"/>
          </rPr>
          <t>年以内</t>
        </r>
        <r>
          <rPr>
            <sz val="9"/>
            <rFont val="Times New Roman"/>
            <family val="1"/>
          </rPr>
          <t xml:space="preserve">
1~2</t>
        </r>
        <r>
          <rPr>
            <sz val="9"/>
            <rFont val="宋体"/>
            <family val="3"/>
            <charset val="134"/>
          </rPr>
          <t>年</t>
        </r>
        <r>
          <rPr>
            <sz val="9"/>
            <rFont val="Times New Roman"/>
            <family val="1"/>
          </rPr>
          <t xml:space="preserve">
2~3</t>
        </r>
        <r>
          <rPr>
            <sz val="9"/>
            <rFont val="宋体"/>
            <family val="3"/>
            <charset val="134"/>
          </rPr>
          <t>年</t>
        </r>
        <r>
          <rPr>
            <sz val="9"/>
            <rFont val="Times New Roman"/>
            <family val="1"/>
          </rPr>
          <t xml:space="preserve">
3~4</t>
        </r>
        <r>
          <rPr>
            <sz val="9"/>
            <rFont val="宋体"/>
            <family val="3"/>
            <charset val="134"/>
          </rPr>
          <t>年</t>
        </r>
        <r>
          <rPr>
            <sz val="9"/>
            <rFont val="Times New Roman"/>
            <family val="1"/>
          </rPr>
          <t xml:space="preserve">
4~5</t>
        </r>
        <r>
          <rPr>
            <sz val="9"/>
            <rFont val="宋体"/>
            <family val="3"/>
            <charset val="134"/>
          </rPr>
          <t>年</t>
        </r>
        <r>
          <rPr>
            <sz val="9"/>
            <rFont val="Times New Roman"/>
            <family val="1"/>
          </rPr>
          <t xml:space="preserve">
5</t>
        </r>
        <r>
          <rPr>
            <sz val="9"/>
            <rFont val="宋体"/>
            <family val="3"/>
            <charset val="134"/>
          </rPr>
          <t>年以上</t>
        </r>
      </text>
    </comment>
  </commentList>
</comments>
</file>

<file path=xl/sharedStrings.xml><?xml version="1.0" encoding="utf-8"?>
<sst xmlns="http://schemas.openxmlformats.org/spreadsheetml/2006/main" count="2627" uniqueCount="1201">
  <si>
    <r>
      <rPr>
        <b/>
        <sz val="14"/>
        <rFont val="宋体"/>
        <family val="3"/>
        <charset val="134"/>
      </rPr>
      <t>资产评估申报表索引目录</t>
    </r>
  </si>
  <si>
    <r>
      <rPr>
        <u/>
        <sz val="10"/>
        <color indexed="12"/>
        <rFont val="宋体"/>
        <family val="3"/>
        <charset val="134"/>
      </rPr>
      <t>评估申报表封面</t>
    </r>
  </si>
  <si>
    <r>
      <rPr>
        <u/>
        <sz val="10"/>
        <color indexed="12"/>
        <rFont val="宋体"/>
        <family val="3"/>
        <charset val="134"/>
      </rPr>
      <t>评估申报表说明（填表前请先阅读）</t>
    </r>
  </si>
  <si>
    <r>
      <rPr>
        <u/>
        <sz val="10"/>
        <color indexed="12"/>
        <rFont val="宋体"/>
        <family val="3"/>
        <charset val="134"/>
      </rPr>
      <t>基本情况表</t>
    </r>
  </si>
  <si>
    <r>
      <rPr>
        <u/>
        <sz val="10"/>
        <color indexed="12"/>
        <rFont val="宋体"/>
        <family val="3"/>
        <charset val="134"/>
      </rPr>
      <t>资产负债表</t>
    </r>
  </si>
  <si>
    <r>
      <rPr>
        <u/>
        <sz val="10"/>
        <color indexed="12"/>
        <rFont val="宋体"/>
        <family val="3"/>
        <charset val="134"/>
      </rPr>
      <t>汇总表</t>
    </r>
  </si>
  <si>
    <r>
      <rPr>
        <u/>
        <sz val="10"/>
        <color indexed="12"/>
        <rFont val="宋体"/>
        <family val="3"/>
        <charset val="134"/>
      </rPr>
      <t>分类汇总表</t>
    </r>
  </si>
  <si>
    <r>
      <rPr>
        <u/>
        <sz val="10"/>
        <color indexed="12"/>
        <rFont val="宋体"/>
        <family val="3"/>
        <charset val="134"/>
      </rPr>
      <t>流动资产</t>
    </r>
  </si>
  <si>
    <r>
      <rPr>
        <u/>
        <sz val="10"/>
        <color indexed="12"/>
        <rFont val="宋体"/>
        <family val="3"/>
        <charset val="134"/>
      </rPr>
      <t>货币资金</t>
    </r>
  </si>
  <si>
    <r>
      <rPr>
        <u/>
        <sz val="10"/>
        <color indexed="12"/>
        <rFont val="宋体"/>
        <family val="3"/>
        <charset val="134"/>
      </rPr>
      <t>现金</t>
    </r>
  </si>
  <si>
    <r>
      <rPr>
        <u/>
        <sz val="10"/>
        <color indexed="12"/>
        <rFont val="宋体"/>
        <family val="3"/>
        <charset val="134"/>
      </rPr>
      <t>流动负债</t>
    </r>
  </si>
  <si>
    <r>
      <rPr>
        <u/>
        <sz val="10"/>
        <color indexed="12"/>
        <rFont val="宋体"/>
        <family val="3"/>
        <charset val="134"/>
      </rPr>
      <t>短期借款</t>
    </r>
  </si>
  <si>
    <r>
      <rPr>
        <u/>
        <sz val="10"/>
        <color indexed="12"/>
        <rFont val="宋体"/>
        <family val="3"/>
        <charset val="134"/>
      </rPr>
      <t>银行存款</t>
    </r>
  </si>
  <si>
    <r>
      <rPr>
        <u/>
        <sz val="10"/>
        <color indexed="12"/>
        <rFont val="宋体"/>
        <family val="3"/>
        <charset val="134"/>
      </rPr>
      <t>交易性金融负债</t>
    </r>
  </si>
  <si>
    <r>
      <rPr>
        <u/>
        <sz val="10"/>
        <color indexed="12"/>
        <rFont val="宋体"/>
        <family val="3"/>
        <charset val="134"/>
      </rPr>
      <t>其他货币资金</t>
    </r>
  </si>
  <si>
    <r>
      <rPr>
        <u/>
        <sz val="10"/>
        <color indexed="12"/>
        <rFont val="宋体"/>
        <family val="3"/>
        <charset val="134"/>
      </rPr>
      <t>应付票据</t>
    </r>
  </si>
  <si>
    <r>
      <rPr>
        <u/>
        <sz val="10"/>
        <color indexed="12"/>
        <rFont val="宋体"/>
        <family val="3"/>
        <charset val="134"/>
      </rPr>
      <t>交易性金融资产</t>
    </r>
  </si>
  <si>
    <r>
      <rPr>
        <u/>
        <sz val="10"/>
        <color indexed="12"/>
        <rFont val="宋体"/>
        <family val="3"/>
        <charset val="134"/>
      </rPr>
      <t>股票投资</t>
    </r>
  </si>
  <si>
    <r>
      <rPr>
        <u/>
        <sz val="10"/>
        <color indexed="12"/>
        <rFont val="宋体"/>
        <family val="3"/>
        <charset val="134"/>
      </rPr>
      <t>应付账款</t>
    </r>
  </si>
  <si>
    <r>
      <rPr>
        <u/>
        <sz val="10"/>
        <color indexed="12"/>
        <rFont val="宋体"/>
        <family val="3"/>
        <charset val="134"/>
      </rPr>
      <t>债券投资</t>
    </r>
  </si>
  <si>
    <r>
      <rPr>
        <u/>
        <sz val="10"/>
        <color indexed="12"/>
        <rFont val="宋体"/>
        <family val="3"/>
        <charset val="134"/>
      </rPr>
      <t>预收款项</t>
    </r>
  </si>
  <si>
    <r>
      <rPr>
        <u/>
        <sz val="10"/>
        <color indexed="12"/>
        <rFont val="宋体"/>
        <family val="3"/>
        <charset val="134"/>
      </rPr>
      <t>基金投资</t>
    </r>
  </si>
  <si>
    <r>
      <rPr>
        <u/>
        <sz val="10"/>
        <color indexed="12"/>
        <rFont val="宋体"/>
        <family val="3"/>
        <charset val="134"/>
      </rPr>
      <t>应付职工薪酬</t>
    </r>
  </si>
  <si>
    <r>
      <rPr>
        <u/>
        <sz val="10"/>
        <color indexed="12"/>
        <rFont val="宋体"/>
        <family val="3"/>
        <charset val="134"/>
      </rPr>
      <t>应收票据</t>
    </r>
  </si>
  <si>
    <r>
      <rPr>
        <u/>
        <sz val="10"/>
        <color indexed="12"/>
        <rFont val="宋体"/>
        <family val="3"/>
        <charset val="134"/>
      </rPr>
      <t>应交税费</t>
    </r>
  </si>
  <si>
    <r>
      <rPr>
        <u/>
        <sz val="10"/>
        <color indexed="12"/>
        <rFont val="宋体"/>
        <family val="3"/>
        <charset val="134"/>
      </rPr>
      <t>应收账款</t>
    </r>
  </si>
  <si>
    <r>
      <rPr>
        <u/>
        <sz val="10"/>
        <color indexed="12"/>
        <rFont val="宋体"/>
        <family val="3"/>
        <charset val="134"/>
      </rPr>
      <t>应付利息</t>
    </r>
  </si>
  <si>
    <r>
      <rPr>
        <u/>
        <sz val="10"/>
        <color indexed="12"/>
        <rFont val="宋体"/>
        <family val="3"/>
        <charset val="134"/>
      </rPr>
      <t>预付账款</t>
    </r>
  </si>
  <si>
    <r>
      <rPr>
        <u/>
        <sz val="10"/>
        <color indexed="12"/>
        <rFont val="宋体"/>
        <family val="3"/>
        <charset val="134"/>
      </rPr>
      <t>应付股利（应付利润）</t>
    </r>
  </si>
  <si>
    <r>
      <rPr>
        <u/>
        <sz val="10"/>
        <color indexed="12"/>
        <rFont val="宋体"/>
        <family val="3"/>
        <charset val="134"/>
      </rPr>
      <t>应收利息</t>
    </r>
  </si>
  <si>
    <r>
      <rPr>
        <u/>
        <sz val="10"/>
        <color indexed="12"/>
        <rFont val="宋体"/>
        <family val="3"/>
        <charset val="134"/>
      </rPr>
      <t>其他应付款</t>
    </r>
  </si>
  <si>
    <r>
      <rPr>
        <u/>
        <sz val="10"/>
        <color indexed="12"/>
        <rFont val="宋体"/>
        <family val="3"/>
        <charset val="134"/>
      </rPr>
      <t>应收股利</t>
    </r>
  </si>
  <si>
    <r>
      <rPr>
        <u/>
        <sz val="10"/>
        <color indexed="12"/>
        <rFont val="宋体"/>
        <family val="3"/>
        <charset val="134"/>
      </rPr>
      <t>一年内到期的非流动负债</t>
    </r>
  </si>
  <si>
    <r>
      <rPr>
        <u/>
        <sz val="10"/>
        <color indexed="12"/>
        <rFont val="宋体"/>
        <family val="3"/>
        <charset val="134"/>
      </rPr>
      <t>其他应收款</t>
    </r>
  </si>
  <si>
    <r>
      <rPr>
        <u/>
        <sz val="10"/>
        <color indexed="12"/>
        <rFont val="宋体"/>
        <family val="3"/>
        <charset val="134"/>
      </rPr>
      <t>其他流动负债</t>
    </r>
  </si>
  <si>
    <r>
      <rPr>
        <u/>
        <sz val="10"/>
        <color indexed="12"/>
        <rFont val="宋体"/>
        <family val="3"/>
        <charset val="134"/>
      </rPr>
      <t>存货</t>
    </r>
  </si>
  <si>
    <r>
      <rPr>
        <u/>
        <sz val="10"/>
        <color indexed="12"/>
        <rFont val="宋体"/>
        <family val="3"/>
        <charset val="134"/>
      </rPr>
      <t>材料采购（在途物资）</t>
    </r>
  </si>
  <si>
    <r>
      <rPr>
        <u/>
        <sz val="10"/>
        <color indexed="12"/>
        <rFont val="宋体"/>
        <family val="3"/>
        <charset val="134"/>
      </rPr>
      <t>原材料</t>
    </r>
  </si>
  <si>
    <r>
      <rPr>
        <u/>
        <sz val="10"/>
        <color indexed="12"/>
        <rFont val="宋体"/>
        <family val="3"/>
        <charset val="134"/>
      </rPr>
      <t>在库周转材料</t>
    </r>
  </si>
  <si>
    <r>
      <rPr>
        <u/>
        <sz val="10"/>
        <color indexed="12"/>
        <rFont val="宋体"/>
        <family val="3"/>
        <charset val="134"/>
      </rPr>
      <t>非流动负债</t>
    </r>
  </si>
  <si>
    <r>
      <rPr>
        <u/>
        <sz val="10"/>
        <color indexed="12"/>
        <rFont val="宋体"/>
        <family val="3"/>
        <charset val="134"/>
      </rPr>
      <t>长期借款</t>
    </r>
  </si>
  <si>
    <r>
      <rPr>
        <u/>
        <sz val="10"/>
        <color indexed="12"/>
        <rFont val="宋体"/>
        <family val="3"/>
        <charset val="134"/>
      </rPr>
      <t>委托加工物资</t>
    </r>
  </si>
  <si>
    <r>
      <rPr>
        <u/>
        <sz val="10"/>
        <color indexed="12"/>
        <rFont val="宋体"/>
        <family val="3"/>
        <charset val="134"/>
      </rPr>
      <t>应付债券</t>
    </r>
  </si>
  <si>
    <r>
      <rPr>
        <u/>
        <sz val="10"/>
        <color indexed="12"/>
        <rFont val="宋体"/>
        <family val="3"/>
        <charset val="134"/>
      </rPr>
      <t>产成品（库存商品）</t>
    </r>
  </si>
  <si>
    <r>
      <rPr>
        <u/>
        <sz val="10"/>
        <color indexed="12"/>
        <rFont val="宋体"/>
        <family val="3"/>
        <charset val="134"/>
      </rPr>
      <t>长期应付款</t>
    </r>
  </si>
  <si>
    <r>
      <rPr>
        <u/>
        <sz val="10"/>
        <color indexed="12"/>
        <rFont val="宋体"/>
        <family val="3"/>
        <charset val="134"/>
      </rPr>
      <t>在产品（自制半成品）</t>
    </r>
  </si>
  <si>
    <r>
      <rPr>
        <u/>
        <sz val="10"/>
        <color indexed="12"/>
        <rFont val="宋体"/>
        <family val="3"/>
        <charset val="134"/>
      </rPr>
      <t>专项应付款</t>
    </r>
  </si>
  <si>
    <r>
      <rPr>
        <u/>
        <sz val="10"/>
        <color indexed="12"/>
        <rFont val="宋体"/>
        <family val="3"/>
        <charset val="134"/>
      </rPr>
      <t>发出商品</t>
    </r>
  </si>
  <si>
    <r>
      <rPr>
        <u/>
        <sz val="10"/>
        <color indexed="12"/>
        <rFont val="宋体"/>
        <family val="3"/>
        <charset val="134"/>
      </rPr>
      <t>预计负债</t>
    </r>
  </si>
  <si>
    <r>
      <rPr>
        <u/>
        <sz val="10"/>
        <color indexed="12"/>
        <rFont val="宋体"/>
        <family val="3"/>
        <charset val="134"/>
      </rPr>
      <t>在用周转材料</t>
    </r>
  </si>
  <si>
    <r>
      <rPr>
        <u/>
        <sz val="10"/>
        <color indexed="12"/>
        <rFont val="宋体"/>
        <family val="3"/>
        <charset val="134"/>
      </rPr>
      <t>递延所得税负债</t>
    </r>
  </si>
  <si>
    <r>
      <rPr>
        <u/>
        <sz val="10"/>
        <color indexed="12"/>
        <rFont val="宋体"/>
        <family val="3"/>
        <charset val="134"/>
      </rPr>
      <t>消耗性生物资产</t>
    </r>
  </si>
  <si>
    <r>
      <rPr>
        <u/>
        <sz val="10"/>
        <color indexed="12"/>
        <rFont val="宋体"/>
        <family val="3"/>
        <charset val="134"/>
      </rPr>
      <t>其他非流动负债</t>
    </r>
  </si>
  <si>
    <r>
      <rPr>
        <u/>
        <sz val="10"/>
        <color indexed="12"/>
        <rFont val="宋体"/>
        <family val="3"/>
        <charset val="134"/>
      </rPr>
      <t>一年到期非流动资产</t>
    </r>
  </si>
  <si>
    <r>
      <rPr>
        <u/>
        <sz val="10"/>
        <color indexed="12"/>
        <rFont val="宋体"/>
        <family val="3"/>
        <charset val="134"/>
      </rPr>
      <t>其他流动资产</t>
    </r>
  </si>
  <si>
    <r>
      <rPr>
        <u/>
        <sz val="10"/>
        <color indexed="12"/>
        <rFont val="宋体"/>
        <family val="3"/>
        <charset val="134"/>
      </rPr>
      <t>长期投资</t>
    </r>
  </si>
  <si>
    <r>
      <rPr>
        <u/>
        <sz val="10"/>
        <color indexed="12"/>
        <rFont val="宋体"/>
        <family val="3"/>
        <charset val="134"/>
      </rPr>
      <t>可供出售金融资产</t>
    </r>
  </si>
  <si>
    <r>
      <rPr>
        <u/>
        <sz val="10"/>
        <color indexed="12"/>
        <rFont val="宋体"/>
        <family val="3"/>
        <charset val="134"/>
      </rPr>
      <t>其他投资</t>
    </r>
  </si>
  <si>
    <r>
      <rPr>
        <u/>
        <sz val="10"/>
        <color indexed="12"/>
        <rFont val="宋体"/>
        <family val="3"/>
        <charset val="134"/>
      </rPr>
      <t>持有至到期投资</t>
    </r>
  </si>
  <si>
    <r>
      <rPr>
        <u/>
        <sz val="10"/>
        <color indexed="12"/>
        <rFont val="宋体"/>
        <family val="3"/>
        <charset val="134"/>
      </rPr>
      <t>长期应收款</t>
    </r>
  </si>
  <si>
    <r>
      <rPr>
        <u/>
        <sz val="10"/>
        <color indexed="12"/>
        <rFont val="宋体"/>
        <family val="3"/>
        <charset val="134"/>
      </rPr>
      <t>长期股权投资</t>
    </r>
  </si>
  <si>
    <r>
      <rPr>
        <u/>
        <sz val="10"/>
        <color indexed="12"/>
        <rFont val="宋体"/>
        <family val="3"/>
        <charset val="134"/>
      </rPr>
      <t>投资性房地产</t>
    </r>
  </si>
  <si>
    <r>
      <rPr>
        <u/>
        <sz val="10"/>
        <color indexed="12"/>
        <rFont val="宋体"/>
        <family val="3"/>
        <charset val="134"/>
      </rPr>
      <t>固定资产</t>
    </r>
  </si>
  <si>
    <r>
      <rPr>
        <u/>
        <sz val="10"/>
        <color indexed="12"/>
        <rFont val="宋体"/>
        <family val="3"/>
        <charset val="134"/>
      </rPr>
      <t>房屋建筑物</t>
    </r>
  </si>
  <si>
    <r>
      <rPr>
        <u/>
        <sz val="10"/>
        <color indexed="12"/>
        <rFont val="宋体"/>
        <family val="3"/>
        <charset val="134"/>
      </rPr>
      <t>构筑物及其他辅助设施</t>
    </r>
  </si>
  <si>
    <r>
      <rPr>
        <u/>
        <sz val="10"/>
        <color indexed="12"/>
        <rFont val="宋体"/>
        <family val="3"/>
        <charset val="134"/>
      </rPr>
      <t>管道及沟槽</t>
    </r>
  </si>
  <si>
    <r>
      <rPr>
        <u/>
        <sz val="10"/>
        <color indexed="12"/>
        <rFont val="宋体"/>
        <family val="3"/>
        <charset val="134"/>
      </rPr>
      <t>机器设备</t>
    </r>
  </si>
  <si>
    <r>
      <rPr>
        <u/>
        <sz val="10"/>
        <color indexed="12"/>
        <rFont val="宋体"/>
        <family val="3"/>
        <charset val="134"/>
      </rPr>
      <t>车辆</t>
    </r>
  </si>
  <si>
    <r>
      <rPr>
        <u/>
        <sz val="10"/>
        <color indexed="12"/>
        <rFont val="宋体"/>
        <family val="3"/>
        <charset val="134"/>
      </rPr>
      <t>电子设备</t>
    </r>
  </si>
  <si>
    <r>
      <rPr>
        <u/>
        <sz val="10"/>
        <color indexed="12"/>
        <rFont val="宋体"/>
        <family val="3"/>
        <charset val="134"/>
      </rPr>
      <t>土地</t>
    </r>
  </si>
  <si>
    <r>
      <rPr>
        <u/>
        <sz val="10"/>
        <color indexed="12"/>
        <rFont val="宋体"/>
        <family val="3"/>
        <charset val="134"/>
      </rPr>
      <t>在建工程</t>
    </r>
  </si>
  <si>
    <r>
      <rPr>
        <u/>
        <sz val="10"/>
        <color indexed="12"/>
        <rFont val="宋体"/>
        <family val="3"/>
        <charset val="134"/>
      </rPr>
      <t>在建工程</t>
    </r>
    <r>
      <rPr>
        <u/>
        <sz val="10"/>
        <color indexed="12"/>
        <rFont val="Arial Narrow"/>
        <family val="2"/>
      </rPr>
      <t>-</t>
    </r>
    <r>
      <rPr>
        <u/>
        <sz val="10"/>
        <color indexed="12"/>
        <rFont val="宋体"/>
        <family val="3"/>
        <charset val="134"/>
      </rPr>
      <t>土建工程</t>
    </r>
  </si>
  <si>
    <r>
      <rPr>
        <u/>
        <sz val="10"/>
        <color indexed="12"/>
        <rFont val="宋体"/>
        <family val="3"/>
        <charset val="134"/>
      </rPr>
      <t>在建工程</t>
    </r>
    <r>
      <rPr>
        <u/>
        <sz val="10"/>
        <color indexed="12"/>
        <rFont val="Arial Narrow"/>
        <family val="2"/>
      </rPr>
      <t>-</t>
    </r>
    <r>
      <rPr>
        <u/>
        <sz val="10"/>
        <color indexed="12"/>
        <rFont val="宋体"/>
        <family val="3"/>
        <charset val="134"/>
      </rPr>
      <t>设备安装工程</t>
    </r>
  </si>
  <si>
    <r>
      <rPr>
        <u/>
        <sz val="10"/>
        <color indexed="12"/>
        <rFont val="宋体"/>
        <family val="3"/>
        <charset val="134"/>
      </rPr>
      <t>工程物资</t>
    </r>
  </si>
  <si>
    <r>
      <rPr>
        <u/>
        <sz val="10"/>
        <color indexed="12"/>
        <rFont val="宋体"/>
        <family val="3"/>
        <charset val="134"/>
      </rPr>
      <t>固定资产清理</t>
    </r>
  </si>
  <si>
    <r>
      <rPr>
        <u/>
        <sz val="10"/>
        <color indexed="12"/>
        <rFont val="宋体"/>
        <family val="3"/>
        <charset val="134"/>
      </rPr>
      <t>生产性生物资产</t>
    </r>
  </si>
  <si>
    <r>
      <rPr>
        <u/>
        <sz val="10"/>
        <color indexed="12"/>
        <rFont val="宋体"/>
        <family val="3"/>
        <charset val="134"/>
      </rPr>
      <t>油气资产</t>
    </r>
  </si>
  <si>
    <r>
      <rPr>
        <u/>
        <sz val="10"/>
        <color indexed="12"/>
        <rFont val="宋体"/>
        <family val="3"/>
        <charset val="134"/>
      </rPr>
      <t>无形资产</t>
    </r>
  </si>
  <si>
    <r>
      <rPr>
        <u/>
        <sz val="10"/>
        <color indexed="12"/>
        <rFont val="宋体"/>
        <family val="3"/>
        <charset val="134"/>
      </rPr>
      <t>土地使用权</t>
    </r>
  </si>
  <si>
    <r>
      <rPr>
        <u/>
        <sz val="10"/>
        <color indexed="12"/>
        <rFont val="宋体"/>
        <family val="3"/>
        <charset val="134"/>
      </rPr>
      <t>其他无形资产</t>
    </r>
  </si>
  <si>
    <r>
      <rPr>
        <u/>
        <sz val="10"/>
        <color indexed="12"/>
        <rFont val="宋体"/>
        <family val="3"/>
        <charset val="134"/>
      </rPr>
      <t>开发支出</t>
    </r>
  </si>
  <si>
    <r>
      <rPr>
        <u/>
        <sz val="10"/>
        <color indexed="12"/>
        <rFont val="宋体"/>
        <family val="3"/>
        <charset val="134"/>
      </rPr>
      <t>商誉</t>
    </r>
  </si>
  <si>
    <r>
      <rPr>
        <u/>
        <sz val="10"/>
        <color indexed="12"/>
        <rFont val="宋体"/>
        <family val="3"/>
        <charset val="134"/>
      </rPr>
      <t>其他资产</t>
    </r>
  </si>
  <si>
    <r>
      <rPr>
        <u/>
        <sz val="10"/>
        <color indexed="12"/>
        <rFont val="宋体"/>
        <family val="3"/>
        <charset val="134"/>
      </rPr>
      <t>长期待摊费用</t>
    </r>
  </si>
  <si>
    <r>
      <rPr>
        <u/>
        <sz val="10"/>
        <color indexed="12"/>
        <rFont val="宋体"/>
        <family val="3"/>
        <charset val="134"/>
      </rPr>
      <t>递延所得税资产</t>
    </r>
  </si>
  <si>
    <r>
      <rPr>
        <u/>
        <sz val="10"/>
        <color indexed="12"/>
        <rFont val="宋体"/>
        <family val="3"/>
        <charset val="134"/>
      </rPr>
      <t>其他非流动资产</t>
    </r>
  </si>
  <si>
    <r>
      <rPr>
        <b/>
        <sz val="24"/>
        <rFont val="宋体"/>
        <family val="3"/>
        <charset val="134"/>
      </rPr>
      <t>资产评估申报表填表说明</t>
    </r>
  </si>
  <si>
    <r>
      <rPr>
        <u/>
        <sz val="9"/>
        <color indexed="12"/>
        <rFont val="宋体"/>
        <family val="3"/>
        <charset val="134"/>
      </rPr>
      <t>返回索引页</t>
    </r>
  </si>
  <si>
    <r>
      <rPr>
        <b/>
        <sz val="9"/>
        <rFont val="宋体"/>
        <family val="3"/>
        <charset val="134"/>
      </rPr>
      <t>一、基本要求</t>
    </r>
  </si>
  <si>
    <r>
      <rPr>
        <sz val="9"/>
        <rFont val="Arial Narrow"/>
        <family val="2"/>
      </rPr>
      <t xml:space="preserve"> (</t>
    </r>
    <r>
      <rPr>
        <sz val="9"/>
        <rFont val="宋体"/>
        <family val="3"/>
        <charset val="134"/>
      </rPr>
      <t>一</t>
    </r>
    <r>
      <rPr>
        <sz val="9"/>
        <rFont val="Arial Narrow"/>
        <family val="2"/>
      </rPr>
      <t>)</t>
    </r>
    <r>
      <rPr>
        <sz val="9"/>
        <rFont val="宋体"/>
        <family val="3"/>
        <charset val="134"/>
      </rPr>
      <t>填表范围：</t>
    </r>
  </si>
  <si>
    <r>
      <rPr>
        <b/>
        <sz val="9"/>
        <rFont val="Arial Narrow"/>
        <family val="2"/>
      </rPr>
      <t xml:space="preserve">     </t>
    </r>
    <r>
      <rPr>
        <b/>
        <sz val="9"/>
        <rFont val="宋体"/>
        <family val="3"/>
        <charset val="134"/>
      </rPr>
      <t>纳入评估范围的资产要保证与评估基准日被评估单位（或产权持有单位）的资产负债表（或模拟资产负债表）完全一致</t>
    </r>
    <r>
      <rPr>
        <b/>
        <sz val="9"/>
        <rFont val="Arial Narrow"/>
        <family val="2"/>
      </rPr>
      <t>,</t>
    </r>
    <r>
      <rPr>
        <b/>
        <sz val="9"/>
        <rFont val="宋体"/>
        <family val="3"/>
        <charset val="134"/>
      </rPr>
      <t>即填表完成后，自动生成的资产评估分类汇总表</t>
    </r>
    <r>
      <rPr>
        <b/>
        <sz val="9"/>
        <rFont val="Arial Narrow"/>
        <family val="2"/>
      </rPr>
      <t>(</t>
    </r>
    <r>
      <rPr>
        <b/>
        <sz val="9"/>
        <rFont val="宋体"/>
        <family val="3"/>
        <charset val="134"/>
      </rPr>
      <t>表</t>
    </r>
    <r>
      <rPr>
        <b/>
        <sz val="9"/>
        <rFont val="Arial Narrow"/>
        <family val="2"/>
      </rPr>
      <t>2)</t>
    </r>
    <r>
      <rPr>
        <b/>
        <sz val="9"/>
        <rFont val="宋体"/>
        <family val="3"/>
        <charset val="134"/>
      </rPr>
      <t>审计前面值一栏与资产负债表（或模拟资产负债表）一致</t>
    </r>
    <r>
      <rPr>
        <b/>
        <sz val="9"/>
        <rFont val="Arial Narrow"/>
        <family val="2"/>
      </rPr>
      <t>,</t>
    </r>
    <r>
      <rPr>
        <b/>
        <sz val="9"/>
        <rFont val="宋体"/>
        <family val="3"/>
        <charset val="134"/>
      </rPr>
      <t>如有审计</t>
    </r>
    <r>
      <rPr>
        <b/>
        <sz val="9"/>
        <rFont val="Arial Narrow"/>
        <family val="2"/>
      </rPr>
      <t>,</t>
    </r>
    <r>
      <rPr>
        <b/>
        <sz val="9"/>
        <rFont val="宋体"/>
        <family val="3"/>
        <charset val="134"/>
      </rPr>
      <t>还应与提供给审计师的审计前面值一致。</t>
    </r>
  </si>
  <si>
    <r>
      <rPr>
        <sz val="9"/>
        <rFont val="Arial Narrow"/>
        <family val="2"/>
      </rPr>
      <t>(</t>
    </r>
    <r>
      <rPr>
        <sz val="9"/>
        <rFont val="宋体"/>
        <family val="3"/>
        <charset val="134"/>
      </rPr>
      <t>二</t>
    </r>
    <r>
      <rPr>
        <sz val="9"/>
        <rFont val="Arial Narrow"/>
        <family val="2"/>
      </rPr>
      <t>)“</t>
    </r>
    <r>
      <rPr>
        <sz val="9"/>
        <rFont val="宋体"/>
        <family val="3"/>
        <charset val="134"/>
      </rPr>
      <t>评估基准日</t>
    </r>
    <r>
      <rPr>
        <sz val="9"/>
        <rFont val="Arial Narrow"/>
        <family val="2"/>
      </rPr>
      <t>”</t>
    </r>
    <r>
      <rPr>
        <sz val="9"/>
        <rFont val="宋体"/>
        <family val="3"/>
        <charset val="134"/>
      </rPr>
      <t>与</t>
    </r>
    <r>
      <rPr>
        <sz val="9"/>
        <rFont val="Arial Narrow"/>
        <family val="2"/>
      </rPr>
      <t>“</t>
    </r>
    <r>
      <rPr>
        <sz val="9"/>
        <rFont val="宋体"/>
        <family val="3"/>
        <charset val="134"/>
      </rPr>
      <t>被评估单位（或产权持有单位）名称</t>
    </r>
    <r>
      <rPr>
        <sz val="9"/>
        <rFont val="Arial Narrow"/>
        <family val="2"/>
      </rPr>
      <t>”,</t>
    </r>
    <r>
      <rPr>
        <sz val="9"/>
        <rFont val="宋体"/>
        <family val="3"/>
        <charset val="134"/>
      </rPr>
      <t>统一填于</t>
    </r>
    <r>
      <rPr>
        <sz val="9"/>
        <rFont val="Arial Narrow"/>
        <family val="2"/>
      </rPr>
      <t>“</t>
    </r>
    <r>
      <rPr>
        <sz val="9"/>
        <rFont val="宋体"/>
        <family val="3"/>
        <charset val="134"/>
      </rPr>
      <t>资产评估明细表表封面</t>
    </r>
    <r>
      <rPr>
        <sz val="9"/>
        <rFont val="Arial Narrow"/>
        <family val="2"/>
      </rPr>
      <t xml:space="preserve">” </t>
    </r>
    <r>
      <rPr>
        <sz val="9"/>
        <rFont val="宋体"/>
        <family val="3"/>
        <charset val="134"/>
      </rPr>
      <t>中，各明细表会自动生成。被评估单位（或产权持有单位）名称要与该单位的营业执照所列明的名称完全一致</t>
    </r>
    <r>
      <rPr>
        <sz val="9"/>
        <rFont val="Arial Narrow"/>
        <family val="2"/>
      </rPr>
      <t>,</t>
    </r>
    <r>
      <rPr>
        <sz val="9"/>
        <rFont val="宋体"/>
        <family val="3"/>
        <charset val="134"/>
      </rPr>
      <t>并在每页明细表左上角</t>
    </r>
    <r>
      <rPr>
        <sz val="9"/>
        <rFont val="Arial Narrow"/>
        <family val="2"/>
      </rPr>
      <t>“</t>
    </r>
    <r>
      <rPr>
        <sz val="9"/>
        <rFont val="宋体"/>
        <family val="3"/>
        <charset val="134"/>
      </rPr>
      <t>被评估单位（或产权持有单位）</t>
    </r>
    <r>
      <rPr>
        <sz val="9"/>
        <rFont val="Arial Narrow"/>
        <family val="2"/>
      </rPr>
      <t>”</t>
    </r>
    <r>
      <rPr>
        <sz val="9"/>
        <rFont val="宋体"/>
        <family val="3"/>
        <charset val="134"/>
      </rPr>
      <t>处加盖被评估单位（或产权持有单位）公章。</t>
    </r>
  </si>
  <si>
    <r>
      <rPr>
        <sz val="9"/>
        <rFont val="Arial Narrow"/>
        <family val="2"/>
      </rPr>
      <t>(</t>
    </r>
    <r>
      <rPr>
        <sz val="9"/>
        <rFont val="宋体"/>
        <family val="3"/>
        <charset val="134"/>
      </rPr>
      <t>三</t>
    </r>
    <r>
      <rPr>
        <sz val="9"/>
        <rFont val="Arial Narrow"/>
        <family val="2"/>
      </rPr>
      <t>)</t>
    </r>
    <r>
      <rPr>
        <sz val="9"/>
        <rFont val="宋体"/>
        <family val="3"/>
        <charset val="134"/>
      </rPr>
      <t>对于企业财务核算中没有的会计科目不必填写相应的明细表。</t>
    </r>
  </si>
  <si>
    <r>
      <rPr>
        <sz val="9"/>
        <rFont val="Arial Narrow"/>
        <family val="2"/>
      </rPr>
      <t>(</t>
    </r>
    <r>
      <rPr>
        <sz val="9"/>
        <rFont val="宋体"/>
        <family val="3"/>
        <charset val="134"/>
      </rPr>
      <t>四</t>
    </r>
    <r>
      <rPr>
        <sz val="9"/>
        <rFont val="Arial Narrow"/>
        <family val="2"/>
      </rPr>
      <t xml:space="preserve">) </t>
    </r>
    <r>
      <rPr>
        <sz val="9"/>
        <rFont val="宋体"/>
        <family val="3"/>
        <charset val="134"/>
      </rPr>
      <t>对于申报明细表中</t>
    </r>
    <r>
      <rPr>
        <sz val="9"/>
        <rFont val="Arial Narrow"/>
        <family val="2"/>
      </rPr>
      <t>“</t>
    </r>
    <r>
      <rPr>
        <sz val="9"/>
        <rFont val="宋体"/>
        <family val="3"/>
        <charset val="134"/>
      </rPr>
      <t>账面价值</t>
    </r>
    <r>
      <rPr>
        <sz val="9"/>
        <rFont val="Arial Narrow"/>
        <family val="2"/>
      </rPr>
      <t>”</t>
    </r>
    <r>
      <rPr>
        <sz val="9"/>
        <rFont val="宋体"/>
        <family val="3"/>
        <charset val="134"/>
      </rPr>
      <t>一栏</t>
    </r>
    <r>
      <rPr>
        <sz val="9"/>
        <rFont val="Arial Narrow"/>
        <family val="2"/>
      </rPr>
      <t>(</t>
    </r>
    <r>
      <rPr>
        <sz val="9"/>
        <rFont val="宋体"/>
        <family val="3"/>
        <charset val="134"/>
      </rPr>
      <t>不含本栏</t>
    </r>
    <r>
      <rPr>
        <sz val="9"/>
        <rFont val="Arial Narrow"/>
        <family val="2"/>
      </rPr>
      <t>)</t>
    </r>
    <r>
      <rPr>
        <sz val="9"/>
        <rFont val="宋体"/>
        <family val="3"/>
        <charset val="134"/>
      </rPr>
      <t>左方所有空白栏以及需要填写的备注栏请企业填写齐全。但对于该类资产不适用的参数栏可不必填写，如，房屋建筑物表中，非工业建筑可不必填写</t>
    </r>
    <r>
      <rPr>
        <sz val="9"/>
        <rFont val="Arial Narrow"/>
        <family val="2"/>
      </rPr>
      <t>“</t>
    </r>
    <r>
      <rPr>
        <sz val="9"/>
        <rFont val="宋体"/>
        <family val="3"/>
        <charset val="134"/>
      </rPr>
      <t>吊车吨位</t>
    </r>
    <r>
      <rPr>
        <sz val="9"/>
        <rFont val="Arial Narrow"/>
        <family val="2"/>
      </rPr>
      <t>”</t>
    </r>
    <r>
      <rPr>
        <sz val="9"/>
        <rFont val="宋体"/>
        <family val="3"/>
        <charset val="134"/>
      </rPr>
      <t>、</t>
    </r>
    <r>
      <rPr>
        <sz val="9"/>
        <rFont val="Arial Narrow"/>
        <family val="2"/>
      </rPr>
      <t>“</t>
    </r>
    <r>
      <rPr>
        <sz val="9"/>
        <rFont val="宋体"/>
        <family val="3"/>
        <charset val="134"/>
      </rPr>
      <t>跨度</t>
    </r>
    <r>
      <rPr>
        <sz val="9"/>
        <rFont val="Arial Narrow"/>
        <family val="2"/>
      </rPr>
      <t>”</t>
    </r>
    <r>
      <rPr>
        <sz val="9"/>
        <rFont val="宋体"/>
        <family val="3"/>
        <charset val="134"/>
      </rPr>
      <t>、</t>
    </r>
    <r>
      <rPr>
        <sz val="9"/>
        <rFont val="Arial Narrow"/>
        <family val="2"/>
      </rPr>
      <t>“</t>
    </r>
    <r>
      <rPr>
        <sz val="9"/>
        <rFont val="宋体"/>
        <family val="3"/>
        <charset val="134"/>
      </rPr>
      <t>柱距</t>
    </r>
    <r>
      <rPr>
        <sz val="9"/>
        <rFont val="Arial Narrow"/>
        <family val="2"/>
      </rPr>
      <t>”</t>
    </r>
    <r>
      <rPr>
        <sz val="9"/>
        <rFont val="宋体"/>
        <family val="3"/>
        <charset val="134"/>
      </rPr>
      <t>等栏。</t>
    </r>
  </si>
  <si>
    <r>
      <rPr>
        <sz val="9"/>
        <rFont val="Arial Narrow"/>
        <family val="2"/>
      </rPr>
      <t>(</t>
    </r>
    <r>
      <rPr>
        <sz val="9"/>
        <rFont val="宋体"/>
        <family val="3"/>
        <charset val="134"/>
      </rPr>
      <t>五</t>
    </r>
    <r>
      <rPr>
        <sz val="9"/>
        <rFont val="Arial Narrow"/>
        <family val="2"/>
      </rPr>
      <t>)</t>
    </r>
    <r>
      <rPr>
        <sz val="9"/>
        <rFont val="宋体"/>
        <family val="3"/>
        <charset val="134"/>
      </rPr>
      <t>明细表中填列金额单位为</t>
    </r>
    <r>
      <rPr>
        <sz val="9"/>
        <rFont val="Arial Narrow"/>
        <family val="2"/>
      </rPr>
      <t>“</t>
    </r>
    <r>
      <rPr>
        <sz val="9"/>
        <rFont val="宋体"/>
        <family val="3"/>
        <charset val="134"/>
      </rPr>
      <t>人民币元</t>
    </r>
    <r>
      <rPr>
        <sz val="9"/>
        <rFont val="Arial Narrow"/>
        <family val="2"/>
      </rPr>
      <t>”</t>
    </r>
    <r>
      <rPr>
        <sz val="9"/>
        <rFont val="宋体"/>
        <family val="3"/>
        <charset val="134"/>
      </rPr>
      <t>，精确到小数点后两位。</t>
    </r>
    <r>
      <rPr>
        <sz val="9"/>
        <rFont val="Arial Narrow"/>
        <family val="2"/>
      </rPr>
      <t xml:space="preserve"> </t>
    </r>
  </si>
  <si>
    <r>
      <rPr>
        <sz val="9"/>
        <rFont val="Arial Narrow"/>
        <family val="2"/>
      </rPr>
      <t>(</t>
    </r>
    <r>
      <rPr>
        <sz val="9"/>
        <rFont val="宋体"/>
        <family val="3"/>
        <charset val="134"/>
      </rPr>
      <t>六</t>
    </r>
    <r>
      <rPr>
        <sz val="9"/>
        <rFont val="Arial Narrow"/>
        <family val="2"/>
      </rPr>
      <t>)</t>
    </r>
    <r>
      <rPr>
        <sz val="9"/>
        <rFont val="宋体"/>
        <family val="3"/>
        <charset val="134"/>
      </rPr>
      <t>明细表中日期根据要求填至月</t>
    </r>
    <r>
      <rPr>
        <sz val="9"/>
        <rFont val="Arial Narrow"/>
        <family val="2"/>
      </rPr>
      <t>(</t>
    </r>
    <r>
      <rPr>
        <sz val="9"/>
        <rFont val="宋体"/>
        <family val="3"/>
        <charset val="134"/>
      </rPr>
      <t>如建成年月</t>
    </r>
    <r>
      <rPr>
        <sz val="9"/>
        <rFont val="Arial Narrow"/>
        <family val="2"/>
      </rPr>
      <t>)</t>
    </r>
    <r>
      <rPr>
        <sz val="9"/>
        <rFont val="宋体"/>
        <family val="3"/>
        <charset val="134"/>
      </rPr>
      <t>或日</t>
    </r>
    <r>
      <rPr>
        <sz val="9"/>
        <rFont val="Arial Narrow"/>
        <family val="2"/>
      </rPr>
      <t>(</t>
    </r>
    <r>
      <rPr>
        <sz val="9"/>
        <rFont val="宋体"/>
        <family val="3"/>
        <charset val="134"/>
      </rPr>
      <t>如出票日期</t>
    </r>
    <r>
      <rPr>
        <sz val="9"/>
        <rFont val="Arial Narrow"/>
        <family val="2"/>
      </rPr>
      <t>)</t>
    </r>
    <r>
      <rPr>
        <sz val="9"/>
        <rFont val="宋体"/>
        <family val="3"/>
        <charset val="134"/>
      </rPr>
      <t>，填写</t>
    </r>
    <r>
      <rPr>
        <b/>
        <sz val="9"/>
        <rFont val="宋体"/>
        <family val="3"/>
        <charset val="134"/>
      </rPr>
      <t>日期格式</t>
    </r>
    <r>
      <rPr>
        <sz val="9"/>
        <rFont val="宋体"/>
        <family val="3"/>
        <charset val="134"/>
      </rPr>
      <t>为</t>
    </r>
    <r>
      <rPr>
        <sz val="9"/>
        <rFont val="Arial Narrow"/>
        <family val="2"/>
      </rPr>
      <t>“2009-05”</t>
    </r>
    <r>
      <rPr>
        <sz val="9"/>
        <rFont val="宋体"/>
        <family val="3"/>
        <charset val="134"/>
      </rPr>
      <t>（不能写为</t>
    </r>
    <r>
      <rPr>
        <sz val="9"/>
        <rFont val="Arial Narrow"/>
        <family val="2"/>
      </rPr>
      <t>2009.5</t>
    </r>
    <r>
      <rPr>
        <sz val="9"/>
        <rFont val="宋体"/>
        <family val="3"/>
        <charset val="134"/>
      </rPr>
      <t>）或</t>
    </r>
    <r>
      <rPr>
        <sz val="9"/>
        <rFont val="Arial Narrow"/>
        <family val="2"/>
      </rPr>
      <t xml:space="preserve"> “2009-05-02”</t>
    </r>
    <r>
      <rPr>
        <sz val="9"/>
        <rFont val="宋体"/>
        <family val="3"/>
        <charset val="134"/>
      </rPr>
      <t>（不能填为</t>
    </r>
    <r>
      <rPr>
        <sz val="9"/>
        <rFont val="Arial Narrow"/>
        <family val="2"/>
      </rPr>
      <t>2009.5.2</t>
    </r>
    <r>
      <rPr>
        <sz val="9"/>
        <rFont val="宋体"/>
        <family val="3"/>
        <charset val="134"/>
      </rPr>
      <t>）。</t>
    </r>
  </si>
  <si>
    <r>
      <rPr>
        <sz val="9"/>
        <rFont val="Arial Narrow"/>
        <family val="2"/>
      </rPr>
      <t>(</t>
    </r>
    <r>
      <rPr>
        <sz val="9"/>
        <rFont val="宋体"/>
        <family val="3"/>
        <charset val="134"/>
      </rPr>
      <t>七</t>
    </r>
    <r>
      <rPr>
        <sz val="9"/>
        <rFont val="Arial Narrow"/>
        <family val="2"/>
      </rPr>
      <t>)</t>
    </r>
    <r>
      <rPr>
        <sz val="9"/>
        <rFont val="宋体"/>
        <family val="3"/>
        <charset val="134"/>
      </rPr>
      <t>未指明月利率之处应指年利率，计量单位为</t>
    </r>
    <r>
      <rPr>
        <sz val="9"/>
        <rFont val="Arial Narrow"/>
        <family val="2"/>
      </rPr>
      <t>“%”</t>
    </r>
    <r>
      <rPr>
        <sz val="9"/>
        <rFont val="宋体"/>
        <family val="3"/>
        <charset val="134"/>
      </rPr>
      <t>。若原始资料中为月利率或日利率</t>
    </r>
    <r>
      <rPr>
        <sz val="9"/>
        <rFont val="Arial Narrow"/>
        <family val="2"/>
      </rPr>
      <t>,</t>
    </r>
    <r>
      <rPr>
        <sz val="9"/>
        <rFont val="宋体"/>
        <family val="3"/>
        <charset val="134"/>
      </rPr>
      <t>则换算为年利率。</t>
    </r>
  </si>
  <si>
    <r>
      <rPr>
        <sz val="9"/>
        <rFont val="Arial Narrow"/>
        <family val="2"/>
      </rPr>
      <t>(</t>
    </r>
    <r>
      <rPr>
        <sz val="9"/>
        <rFont val="宋体"/>
        <family val="3"/>
        <charset val="134"/>
      </rPr>
      <t>八</t>
    </r>
    <r>
      <rPr>
        <sz val="9"/>
        <rFont val="Arial Narrow"/>
        <family val="2"/>
      </rPr>
      <t>)</t>
    </r>
    <r>
      <rPr>
        <sz val="9"/>
        <rFont val="宋体"/>
        <family val="3"/>
        <charset val="134"/>
      </rPr>
      <t>明细表与各汇总表之间的数据已建立链接关系，汇总表中不应直接录入数据，但汇总表中已涂蓝色的各项减值准备应按实际填入。各表之间的关系示意如索引目录所示。</t>
    </r>
  </si>
  <si>
    <r>
      <rPr>
        <sz val="9"/>
        <rFont val="Arial Narrow"/>
        <family val="2"/>
      </rPr>
      <t>(</t>
    </r>
    <r>
      <rPr>
        <sz val="9"/>
        <rFont val="宋体"/>
        <family val="3"/>
        <charset val="134"/>
      </rPr>
      <t>九</t>
    </r>
    <r>
      <rPr>
        <sz val="9"/>
        <rFont val="Arial Narrow"/>
        <family val="2"/>
      </rPr>
      <t>)</t>
    </r>
    <r>
      <rPr>
        <sz val="9"/>
        <rFont val="宋体"/>
        <family val="3"/>
        <charset val="134"/>
      </rPr>
      <t>每一张明细表内容超过</t>
    </r>
    <r>
      <rPr>
        <sz val="9"/>
        <rFont val="Arial Narrow"/>
        <family val="2"/>
      </rPr>
      <t>20</t>
    </r>
    <r>
      <rPr>
        <sz val="9"/>
        <rFont val="宋体"/>
        <family val="3"/>
        <charset val="134"/>
      </rPr>
      <t>行时，可在电子表</t>
    </r>
    <r>
      <rPr>
        <b/>
        <sz val="9"/>
        <rFont val="宋体"/>
        <family val="3"/>
        <charset val="134"/>
      </rPr>
      <t>中间</t>
    </r>
    <r>
      <rPr>
        <sz val="9"/>
        <rFont val="宋体"/>
        <family val="3"/>
        <charset val="134"/>
      </rPr>
      <t>直接插入行。不能在第一行和合计行插入行。</t>
    </r>
  </si>
  <si>
    <r>
      <rPr>
        <sz val="9"/>
        <rFont val="Arial Narrow"/>
        <family val="2"/>
      </rPr>
      <t>(</t>
    </r>
    <r>
      <rPr>
        <sz val="9"/>
        <rFont val="宋体"/>
        <family val="3"/>
        <charset val="134"/>
      </rPr>
      <t>十</t>
    </r>
    <r>
      <rPr>
        <sz val="9"/>
        <rFont val="Arial Narrow"/>
        <family val="2"/>
      </rPr>
      <t>)</t>
    </r>
    <r>
      <rPr>
        <sz val="9"/>
        <rFont val="宋体"/>
        <family val="3"/>
        <charset val="134"/>
      </rPr>
      <t>除本说明已明确提到的可修改之处外，请务必不要对表进行其他任何修改，不能删除或增加整张表格，对填报过程中出现的问题应及时与评估人员进行沟通，统一协商解决。</t>
    </r>
  </si>
  <si>
    <r>
      <rPr>
        <sz val="9"/>
        <rFont val="Arial Narrow"/>
        <family val="2"/>
      </rPr>
      <t>(</t>
    </r>
    <r>
      <rPr>
        <sz val="9"/>
        <rFont val="宋体"/>
        <family val="3"/>
        <charset val="134"/>
      </rPr>
      <t>十一</t>
    </r>
    <r>
      <rPr>
        <sz val="9"/>
        <rFont val="Arial Narrow"/>
        <family val="2"/>
      </rPr>
      <t>)</t>
    </r>
    <r>
      <rPr>
        <sz val="9"/>
        <rFont val="宋体"/>
        <family val="3"/>
        <charset val="134"/>
      </rPr>
      <t>请被评估单位（或产权持有单位）同时提供打印稿及电子版各一份。委托方及被评估单位（或产权持有单位）提供给评估师的书面资料一律以</t>
    </r>
    <r>
      <rPr>
        <sz val="9"/>
        <rFont val="Arial Narrow"/>
        <family val="2"/>
      </rPr>
      <t>A4</t>
    </r>
    <r>
      <rPr>
        <sz val="9"/>
        <rFont val="宋体"/>
        <family val="3"/>
        <charset val="134"/>
      </rPr>
      <t>版面提供。</t>
    </r>
  </si>
  <si>
    <r>
      <rPr>
        <b/>
        <sz val="9"/>
        <rFont val="宋体"/>
        <family val="3"/>
        <charset val="134"/>
      </rPr>
      <t>二、评估明细表填表说明</t>
    </r>
  </si>
  <si>
    <r>
      <rPr>
        <b/>
        <sz val="9"/>
        <rFont val="Arial Narrow"/>
        <family val="2"/>
      </rPr>
      <t>1.</t>
    </r>
    <r>
      <rPr>
        <b/>
        <sz val="9"/>
        <rFont val="宋体"/>
        <family val="3"/>
        <charset val="134"/>
      </rPr>
      <t>流动资产类填表说明</t>
    </r>
    <r>
      <rPr>
        <b/>
        <sz val="9"/>
        <rFont val="Arial Narrow"/>
        <family val="2"/>
      </rPr>
      <t>(</t>
    </r>
    <r>
      <rPr>
        <b/>
        <sz val="9"/>
        <rFont val="宋体"/>
        <family val="3"/>
        <charset val="134"/>
      </rPr>
      <t>表</t>
    </r>
    <r>
      <rPr>
        <b/>
        <sz val="9"/>
        <rFont val="Arial Narrow"/>
        <family val="2"/>
      </rPr>
      <t>3-1-1</t>
    </r>
    <r>
      <rPr>
        <b/>
        <sz val="9"/>
        <rFont val="宋体"/>
        <family val="3"/>
        <charset val="134"/>
      </rPr>
      <t>至表</t>
    </r>
    <r>
      <rPr>
        <b/>
        <sz val="9"/>
        <rFont val="Arial Narrow"/>
        <family val="2"/>
      </rPr>
      <t>3-11)</t>
    </r>
  </si>
  <si>
    <r>
      <rPr>
        <b/>
        <i/>
        <sz val="9"/>
        <rFont val="Arial Narrow"/>
        <family val="2"/>
      </rPr>
      <t>(1)</t>
    </r>
    <r>
      <rPr>
        <b/>
        <i/>
        <sz val="9"/>
        <rFont val="宋体"/>
        <family val="3"/>
        <charset val="134"/>
      </rPr>
      <t>表</t>
    </r>
    <r>
      <rPr>
        <b/>
        <i/>
        <sz val="9"/>
        <rFont val="Arial Narrow"/>
        <family val="2"/>
      </rPr>
      <t xml:space="preserve">3-1-1 </t>
    </r>
    <r>
      <rPr>
        <b/>
        <i/>
        <sz val="9"/>
        <rFont val="宋体"/>
        <family val="3"/>
        <charset val="134"/>
      </rPr>
      <t>货币资金</t>
    </r>
    <r>
      <rPr>
        <b/>
        <i/>
        <sz val="9"/>
        <rFont val="Arial Narrow"/>
        <family val="2"/>
      </rPr>
      <t>--</t>
    </r>
    <r>
      <rPr>
        <b/>
        <i/>
        <sz val="9"/>
        <rFont val="宋体"/>
        <family val="3"/>
        <charset val="134"/>
      </rPr>
      <t>现金</t>
    </r>
  </si>
  <si>
    <r>
      <rPr>
        <sz val="9"/>
        <rFont val="Arial Narrow"/>
        <family val="2"/>
      </rPr>
      <t>“</t>
    </r>
    <r>
      <rPr>
        <sz val="9"/>
        <rFont val="宋体"/>
        <family val="3"/>
        <charset val="134"/>
      </rPr>
      <t>存放部门</t>
    </r>
    <r>
      <rPr>
        <sz val="9"/>
        <rFont val="Arial Narrow"/>
        <family val="2"/>
      </rPr>
      <t>”</t>
    </r>
    <r>
      <rPr>
        <sz val="9"/>
        <rFont val="宋体"/>
        <family val="3"/>
        <charset val="134"/>
      </rPr>
      <t>要求填企业内部不同的现金存放部门，每一存放部门应分别填列，如</t>
    </r>
    <r>
      <rPr>
        <sz val="9"/>
        <rFont val="Arial Narrow"/>
        <family val="2"/>
      </rPr>
      <t>“×××</t>
    </r>
    <r>
      <rPr>
        <sz val="9"/>
        <rFont val="宋体"/>
        <family val="3"/>
        <charset val="134"/>
      </rPr>
      <t>财务处</t>
    </r>
    <r>
      <rPr>
        <sz val="9"/>
        <rFont val="Arial Narrow"/>
        <family val="2"/>
      </rPr>
      <t>(</t>
    </r>
    <r>
      <rPr>
        <sz val="9"/>
        <rFont val="宋体"/>
        <family val="3"/>
        <charset val="134"/>
      </rPr>
      <t>科</t>
    </r>
    <r>
      <rPr>
        <sz val="9"/>
        <rFont val="Arial Narrow"/>
        <family val="2"/>
      </rPr>
      <t>)”</t>
    </r>
    <r>
      <rPr>
        <sz val="9"/>
        <rFont val="宋体"/>
        <family val="3"/>
        <charset val="134"/>
      </rPr>
      <t>；</t>
    </r>
  </si>
  <si>
    <r>
      <rPr>
        <sz val="9"/>
        <rFont val="宋体"/>
        <family val="3"/>
        <charset val="134"/>
      </rPr>
      <t>现金表中的外币，应在</t>
    </r>
    <r>
      <rPr>
        <sz val="9"/>
        <rFont val="Arial Narrow"/>
        <family val="2"/>
      </rPr>
      <t>“</t>
    </r>
    <r>
      <rPr>
        <sz val="9"/>
        <rFont val="宋体"/>
        <family val="3"/>
        <charset val="134"/>
      </rPr>
      <t>外币账面金额</t>
    </r>
    <r>
      <rPr>
        <sz val="9"/>
        <rFont val="Arial Narrow"/>
        <family val="2"/>
      </rPr>
      <t>”</t>
    </r>
    <r>
      <rPr>
        <sz val="9"/>
        <rFont val="宋体"/>
        <family val="3"/>
        <charset val="134"/>
      </rPr>
      <t>一栏填外币币种的原始币值，在</t>
    </r>
    <r>
      <rPr>
        <sz val="9"/>
        <rFont val="Arial Narrow"/>
        <family val="2"/>
      </rPr>
      <t>“</t>
    </r>
    <r>
      <rPr>
        <sz val="9"/>
        <rFont val="宋体"/>
        <family val="3"/>
        <charset val="134"/>
      </rPr>
      <t>账面值</t>
    </r>
    <r>
      <rPr>
        <sz val="9"/>
        <rFont val="Arial Narrow"/>
        <family val="2"/>
      </rPr>
      <t>”</t>
    </r>
    <r>
      <rPr>
        <sz val="9"/>
        <rFont val="宋体"/>
        <family val="3"/>
        <charset val="134"/>
      </rPr>
      <t>一栏填换算后的人民币价值。按币种、存放单位填列明细。评估基准日汇率为基准汇价。</t>
    </r>
  </si>
  <si>
    <r>
      <rPr>
        <b/>
        <i/>
        <sz val="9"/>
        <rFont val="Arial Narrow"/>
        <family val="2"/>
      </rPr>
      <t>(2)</t>
    </r>
    <r>
      <rPr>
        <b/>
        <i/>
        <sz val="9"/>
        <rFont val="宋体"/>
        <family val="3"/>
        <charset val="134"/>
      </rPr>
      <t>表</t>
    </r>
    <r>
      <rPr>
        <b/>
        <i/>
        <sz val="9"/>
        <rFont val="Arial Narrow"/>
        <family val="2"/>
      </rPr>
      <t xml:space="preserve">3-1-2 </t>
    </r>
    <r>
      <rPr>
        <b/>
        <i/>
        <sz val="9"/>
        <rFont val="宋体"/>
        <family val="3"/>
        <charset val="134"/>
      </rPr>
      <t>货币资金</t>
    </r>
    <r>
      <rPr>
        <b/>
        <i/>
        <sz val="9"/>
        <rFont val="Arial Narrow"/>
        <family val="2"/>
      </rPr>
      <t>--</t>
    </r>
    <r>
      <rPr>
        <b/>
        <i/>
        <sz val="9"/>
        <rFont val="宋体"/>
        <family val="3"/>
        <charset val="134"/>
      </rPr>
      <t>银行存款</t>
    </r>
  </si>
  <si>
    <r>
      <rPr>
        <sz val="9"/>
        <rFont val="宋体"/>
        <family val="3"/>
        <charset val="134"/>
      </rPr>
      <t>要按每一开户银行明细填写银行名称全称、账号、金额等，对于同一开户行的不同货币种类存款、不同账户存款也应分别一一列示，并在</t>
    </r>
    <r>
      <rPr>
        <sz val="9"/>
        <rFont val="Arial Narrow"/>
        <family val="2"/>
      </rPr>
      <t>“</t>
    </r>
    <r>
      <rPr>
        <sz val="9"/>
        <rFont val="宋体"/>
        <family val="3"/>
        <charset val="134"/>
      </rPr>
      <t>外币账面金额</t>
    </r>
    <r>
      <rPr>
        <sz val="9"/>
        <rFont val="Arial Narrow"/>
        <family val="2"/>
      </rPr>
      <t>”</t>
    </r>
    <r>
      <rPr>
        <sz val="9"/>
        <rFont val="宋体"/>
        <family val="3"/>
        <charset val="134"/>
      </rPr>
      <t>栏中注明该外币币种的原始币值。</t>
    </r>
  </si>
  <si>
    <r>
      <rPr>
        <b/>
        <i/>
        <sz val="9"/>
        <rFont val="Arial Narrow"/>
        <family val="2"/>
      </rPr>
      <t>(3)</t>
    </r>
    <r>
      <rPr>
        <b/>
        <i/>
        <sz val="9"/>
        <rFont val="宋体"/>
        <family val="3"/>
        <charset val="134"/>
      </rPr>
      <t>表</t>
    </r>
    <r>
      <rPr>
        <b/>
        <i/>
        <sz val="9"/>
        <rFont val="Arial Narrow"/>
        <family val="2"/>
      </rPr>
      <t xml:space="preserve">3-1-3 </t>
    </r>
    <r>
      <rPr>
        <b/>
        <i/>
        <sz val="9"/>
        <rFont val="宋体"/>
        <family val="3"/>
        <charset val="134"/>
      </rPr>
      <t>货币资金</t>
    </r>
    <r>
      <rPr>
        <b/>
        <i/>
        <sz val="9"/>
        <rFont val="Arial Narrow"/>
        <family val="2"/>
      </rPr>
      <t>--</t>
    </r>
    <r>
      <rPr>
        <b/>
        <i/>
        <sz val="9"/>
        <rFont val="宋体"/>
        <family val="3"/>
        <charset val="134"/>
      </rPr>
      <t>其他货币资金</t>
    </r>
  </si>
  <si>
    <r>
      <rPr>
        <sz val="9"/>
        <rFont val="宋体"/>
        <family val="3"/>
        <charset val="134"/>
      </rPr>
      <t>其他货币资金包含外埠存款、信用卡存款、信用证保证金存款等，要分类、分笔填写。对各种货币代值卡，要注明发行的金融单位。</t>
    </r>
  </si>
  <si>
    <r>
      <rPr>
        <sz val="9"/>
        <rFont val="宋体"/>
        <family val="3"/>
        <charset val="134"/>
      </rPr>
      <t>如为外埠存款或为信用卡存款，则名称及内容栏填写开户行的名称和账号。</t>
    </r>
  </si>
  <si>
    <r>
      <rPr>
        <b/>
        <i/>
        <sz val="9"/>
        <rFont val="Arial Narrow"/>
        <family val="2"/>
      </rPr>
      <t>(4)</t>
    </r>
    <r>
      <rPr>
        <b/>
        <i/>
        <sz val="9"/>
        <rFont val="宋体"/>
        <family val="3"/>
        <charset val="134"/>
      </rPr>
      <t>表</t>
    </r>
    <r>
      <rPr>
        <b/>
        <i/>
        <sz val="9"/>
        <rFont val="Arial Narrow"/>
        <family val="2"/>
      </rPr>
      <t xml:space="preserve">3-2-1 </t>
    </r>
    <r>
      <rPr>
        <b/>
        <i/>
        <sz val="9"/>
        <rFont val="宋体"/>
        <family val="3"/>
        <charset val="134"/>
      </rPr>
      <t>交易性</t>
    </r>
    <r>
      <rPr>
        <b/>
        <i/>
        <sz val="9"/>
        <rFont val="Arial Narrow"/>
        <family val="2"/>
      </rPr>
      <t>—</t>
    </r>
    <r>
      <rPr>
        <b/>
        <i/>
        <sz val="9"/>
        <rFont val="宋体"/>
        <family val="3"/>
        <charset val="134"/>
      </rPr>
      <t>股票</t>
    </r>
  </si>
  <si>
    <r>
      <rPr>
        <sz val="9"/>
        <rFont val="宋体"/>
        <family val="3"/>
        <charset val="134"/>
      </rPr>
      <t>①</t>
    </r>
    <r>
      <rPr>
        <sz val="9"/>
        <rFont val="Arial Narrow"/>
        <family val="2"/>
      </rPr>
      <t>“</t>
    </r>
    <r>
      <rPr>
        <sz val="9"/>
        <rFont val="宋体"/>
        <family val="3"/>
        <charset val="134"/>
      </rPr>
      <t>被投资单位名称</t>
    </r>
    <r>
      <rPr>
        <sz val="9"/>
        <rFont val="Arial Narrow"/>
        <family val="2"/>
      </rPr>
      <t>”</t>
    </r>
    <r>
      <rPr>
        <sz val="9"/>
        <rFont val="宋体"/>
        <family val="3"/>
        <charset val="134"/>
      </rPr>
      <t>指股票发行单位全称；</t>
    </r>
  </si>
  <si>
    <r>
      <rPr>
        <sz val="9"/>
        <rFont val="宋体"/>
        <family val="3"/>
        <charset val="134"/>
      </rPr>
      <t>②</t>
    </r>
    <r>
      <rPr>
        <sz val="9"/>
        <rFont val="Arial Narrow"/>
        <family val="2"/>
      </rPr>
      <t>“</t>
    </r>
    <r>
      <rPr>
        <sz val="9"/>
        <rFont val="宋体"/>
        <family val="3"/>
        <charset val="134"/>
      </rPr>
      <t>股票名称</t>
    </r>
    <r>
      <rPr>
        <sz val="9"/>
        <rFont val="Arial Narrow"/>
        <family val="2"/>
      </rPr>
      <t>”</t>
    </r>
    <r>
      <rPr>
        <sz val="9"/>
        <rFont val="宋体"/>
        <family val="3"/>
        <charset val="134"/>
      </rPr>
      <t>指该股票标准简称，包括代码，如太极集团</t>
    </r>
    <r>
      <rPr>
        <sz val="9"/>
        <rFont val="Arial Narrow"/>
        <family val="2"/>
      </rPr>
      <t>600129</t>
    </r>
    <r>
      <rPr>
        <sz val="9"/>
        <rFont val="宋体"/>
        <family val="3"/>
        <charset val="134"/>
      </rPr>
      <t>；</t>
    </r>
  </si>
  <si>
    <r>
      <rPr>
        <sz val="9"/>
        <rFont val="宋体"/>
        <family val="3"/>
        <charset val="134"/>
      </rPr>
      <t>③</t>
    </r>
    <r>
      <rPr>
        <sz val="9"/>
        <rFont val="Arial Narrow"/>
        <family val="2"/>
      </rPr>
      <t>“</t>
    </r>
    <r>
      <rPr>
        <sz val="9"/>
        <rFont val="宋体"/>
        <family val="3"/>
        <charset val="134"/>
      </rPr>
      <t>股票性质</t>
    </r>
    <r>
      <rPr>
        <sz val="9"/>
        <rFont val="Arial Narrow"/>
        <family val="2"/>
      </rPr>
      <t>”</t>
    </r>
    <r>
      <rPr>
        <sz val="9"/>
        <rFont val="宋体"/>
        <family val="3"/>
        <charset val="134"/>
      </rPr>
      <t>指填列国家股、法人股或流通股；</t>
    </r>
  </si>
  <si>
    <r>
      <rPr>
        <sz val="9"/>
        <rFont val="宋体"/>
        <family val="3"/>
        <charset val="134"/>
      </rPr>
      <t>④</t>
    </r>
    <r>
      <rPr>
        <sz val="9"/>
        <rFont val="Arial Narrow"/>
        <family val="2"/>
      </rPr>
      <t>“</t>
    </r>
    <r>
      <rPr>
        <sz val="9"/>
        <rFont val="宋体"/>
        <family val="3"/>
        <charset val="134"/>
      </rPr>
      <t>投资日期</t>
    </r>
    <r>
      <rPr>
        <sz val="9"/>
        <rFont val="Arial Narrow"/>
        <family val="2"/>
      </rPr>
      <t>”</t>
    </r>
    <r>
      <rPr>
        <sz val="9"/>
        <rFont val="宋体"/>
        <family val="3"/>
        <charset val="134"/>
      </rPr>
      <t>指企业购买股票的日期或以其他方式</t>
    </r>
    <r>
      <rPr>
        <sz val="9"/>
        <rFont val="Arial Narrow"/>
        <family val="2"/>
      </rPr>
      <t>(</t>
    </r>
    <r>
      <rPr>
        <sz val="9"/>
        <rFont val="宋体"/>
        <family val="3"/>
        <charset val="134"/>
      </rPr>
      <t>如非货币性交易换入、以债权换入等</t>
    </r>
    <r>
      <rPr>
        <sz val="9"/>
        <rFont val="Arial Narrow"/>
        <family val="2"/>
      </rPr>
      <t>)</t>
    </r>
    <r>
      <rPr>
        <sz val="9"/>
        <rFont val="宋体"/>
        <family val="3"/>
        <charset val="134"/>
      </rPr>
      <t>取得股权的协议转让日期，非股票发行日期；</t>
    </r>
  </si>
  <si>
    <r>
      <rPr>
        <sz val="9"/>
        <rFont val="宋体"/>
        <family val="3"/>
        <charset val="134"/>
      </rPr>
      <t>⑤持股比例指所持股数量占发行总股本数的比例，如果少量购买，则不填此栏。</t>
    </r>
  </si>
  <si>
    <r>
      <rPr>
        <b/>
        <i/>
        <sz val="9"/>
        <rFont val="Arial Narrow"/>
        <family val="2"/>
      </rPr>
      <t>(5)</t>
    </r>
    <r>
      <rPr>
        <b/>
        <i/>
        <sz val="9"/>
        <rFont val="宋体"/>
        <family val="3"/>
        <charset val="134"/>
      </rPr>
      <t>表</t>
    </r>
    <r>
      <rPr>
        <b/>
        <i/>
        <sz val="9"/>
        <rFont val="Arial Narrow"/>
        <family val="2"/>
      </rPr>
      <t xml:space="preserve">3-2-2 </t>
    </r>
    <r>
      <rPr>
        <b/>
        <i/>
        <sz val="9"/>
        <rFont val="宋体"/>
        <family val="3"/>
        <charset val="134"/>
      </rPr>
      <t>交易性</t>
    </r>
    <r>
      <rPr>
        <b/>
        <i/>
        <sz val="9"/>
        <rFont val="Arial Narrow"/>
        <family val="2"/>
      </rPr>
      <t>—</t>
    </r>
    <r>
      <rPr>
        <b/>
        <i/>
        <sz val="9"/>
        <rFont val="宋体"/>
        <family val="3"/>
        <charset val="134"/>
      </rPr>
      <t>债券</t>
    </r>
  </si>
  <si>
    <r>
      <rPr>
        <sz val="9"/>
        <rFont val="宋体"/>
        <family val="3"/>
        <charset val="134"/>
      </rPr>
      <t>债券种类可以按用途（分基建债券、电力债券、专项债券）填列，其他填表情况同表</t>
    </r>
    <r>
      <rPr>
        <sz val="9"/>
        <rFont val="Arial Narrow"/>
        <family val="2"/>
      </rPr>
      <t>3-2-1</t>
    </r>
    <r>
      <rPr>
        <sz val="9"/>
        <rFont val="宋体"/>
        <family val="3"/>
        <charset val="134"/>
      </rPr>
      <t>。</t>
    </r>
  </si>
  <si>
    <r>
      <rPr>
        <b/>
        <i/>
        <sz val="9"/>
        <rFont val="Arial Narrow"/>
        <family val="2"/>
      </rPr>
      <t>(6)</t>
    </r>
    <r>
      <rPr>
        <b/>
        <i/>
        <sz val="9"/>
        <rFont val="宋体"/>
        <family val="3"/>
        <charset val="134"/>
      </rPr>
      <t>表</t>
    </r>
    <r>
      <rPr>
        <b/>
        <i/>
        <sz val="9"/>
        <rFont val="Arial Narrow"/>
        <family val="2"/>
      </rPr>
      <t>3-2-3</t>
    </r>
    <r>
      <rPr>
        <b/>
        <i/>
        <sz val="9"/>
        <rFont val="宋体"/>
        <family val="3"/>
        <charset val="134"/>
      </rPr>
      <t>交易性</t>
    </r>
    <r>
      <rPr>
        <b/>
        <i/>
        <sz val="9"/>
        <rFont val="Arial Narrow"/>
        <family val="2"/>
      </rPr>
      <t>--</t>
    </r>
    <r>
      <rPr>
        <b/>
        <i/>
        <sz val="9"/>
        <rFont val="宋体"/>
        <family val="3"/>
        <charset val="134"/>
      </rPr>
      <t>基金</t>
    </r>
  </si>
  <si>
    <r>
      <rPr>
        <sz val="9"/>
        <rFont val="宋体"/>
        <family val="3"/>
        <charset val="134"/>
      </rPr>
      <t>基金种类可以按照开放式和封闭式基金填列，其他填表情况同表</t>
    </r>
    <r>
      <rPr>
        <sz val="9"/>
        <rFont val="Arial Narrow"/>
        <family val="2"/>
      </rPr>
      <t>3-2-1</t>
    </r>
  </si>
  <si>
    <r>
      <rPr>
        <b/>
        <i/>
        <sz val="9"/>
        <rFont val="Arial Narrow"/>
        <family val="2"/>
      </rPr>
      <t>(7)</t>
    </r>
    <r>
      <rPr>
        <b/>
        <i/>
        <sz val="9"/>
        <rFont val="宋体"/>
        <family val="3"/>
        <charset val="134"/>
      </rPr>
      <t>表</t>
    </r>
    <r>
      <rPr>
        <b/>
        <i/>
        <sz val="9"/>
        <rFont val="Arial Narrow"/>
        <family val="2"/>
      </rPr>
      <t xml:space="preserve">3-3 </t>
    </r>
    <r>
      <rPr>
        <b/>
        <i/>
        <sz val="9"/>
        <rFont val="宋体"/>
        <family val="3"/>
        <charset val="134"/>
      </rPr>
      <t>应收票据</t>
    </r>
  </si>
  <si>
    <r>
      <rPr>
        <sz val="9"/>
        <rFont val="宋体"/>
        <family val="3"/>
        <charset val="134"/>
      </rPr>
      <t>①</t>
    </r>
    <r>
      <rPr>
        <sz val="9"/>
        <rFont val="Arial Narrow"/>
        <family val="2"/>
      </rPr>
      <t>“</t>
    </r>
    <r>
      <rPr>
        <sz val="9"/>
        <rFont val="宋体"/>
        <family val="3"/>
        <charset val="134"/>
      </rPr>
      <t>户名</t>
    </r>
    <r>
      <rPr>
        <sz val="9"/>
        <rFont val="Arial Narrow"/>
        <family val="2"/>
      </rPr>
      <t>”</t>
    </r>
    <r>
      <rPr>
        <sz val="9"/>
        <rFont val="宋体"/>
        <family val="3"/>
        <charset val="134"/>
      </rPr>
      <t>指债务人的户名全称；</t>
    </r>
  </si>
  <si>
    <r>
      <rPr>
        <sz val="9"/>
        <rFont val="宋体"/>
        <family val="3"/>
        <charset val="134"/>
      </rPr>
      <t>②</t>
    </r>
    <r>
      <rPr>
        <sz val="9"/>
        <rFont val="Arial Narrow"/>
        <family val="2"/>
      </rPr>
      <t>“</t>
    </r>
    <r>
      <rPr>
        <sz val="9"/>
        <rFont val="宋体"/>
        <family val="3"/>
        <charset val="134"/>
      </rPr>
      <t>出票日期</t>
    </r>
    <r>
      <rPr>
        <sz val="9"/>
        <rFont val="Arial Narrow"/>
        <family val="2"/>
      </rPr>
      <t>”</t>
    </r>
    <r>
      <rPr>
        <sz val="9"/>
        <rFont val="宋体"/>
        <family val="3"/>
        <charset val="134"/>
      </rPr>
      <t>指签发该票据的日期。</t>
    </r>
  </si>
  <si>
    <r>
      <rPr>
        <sz val="9"/>
        <rFont val="宋体"/>
        <family val="3"/>
        <charset val="134"/>
      </rPr>
      <t>注意事项：对于逾期未收回的应收票据，请在</t>
    </r>
    <r>
      <rPr>
        <sz val="9"/>
        <rFont val="Arial Narrow"/>
        <family val="2"/>
      </rPr>
      <t>“</t>
    </r>
    <r>
      <rPr>
        <sz val="9"/>
        <rFont val="宋体"/>
        <family val="3"/>
        <charset val="134"/>
      </rPr>
      <t>备注</t>
    </r>
    <r>
      <rPr>
        <sz val="9"/>
        <rFont val="Arial Narrow"/>
        <family val="2"/>
      </rPr>
      <t>”</t>
    </r>
    <r>
      <rPr>
        <sz val="9"/>
        <rFont val="宋体"/>
        <family val="3"/>
        <charset val="134"/>
      </rPr>
      <t>栏中标明未收回的原因；</t>
    </r>
    <r>
      <rPr>
        <sz val="9"/>
        <rFont val="Arial Narrow"/>
        <family val="2"/>
      </rPr>
      <t>“</t>
    </r>
    <r>
      <rPr>
        <sz val="9"/>
        <rFont val="宋体"/>
        <family val="3"/>
        <charset val="134"/>
      </rPr>
      <t>涉及法律诉讼</t>
    </r>
    <r>
      <rPr>
        <sz val="9"/>
        <rFont val="Arial Narrow"/>
        <family val="2"/>
      </rPr>
      <t>”</t>
    </r>
    <r>
      <rPr>
        <sz val="9"/>
        <rFont val="宋体"/>
        <family val="3"/>
        <charset val="134"/>
      </rPr>
      <t>的款项、欠款单位为关联方或内部往来的款项、用于抵押的应收票据等应分别在</t>
    </r>
    <r>
      <rPr>
        <sz val="9"/>
        <rFont val="Arial Narrow"/>
        <family val="2"/>
      </rPr>
      <t>“</t>
    </r>
    <r>
      <rPr>
        <sz val="9"/>
        <rFont val="宋体"/>
        <family val="3"/>
        <charset val="134"/>
      </rPr>
      <t>备注</t>
    </r>
    <r>
      <rPr>
        <sz val="9"/>
        <rFont val="Arial Narrow"/>
        <family val="2"/>
      </rPr>
      <t>”</t>
    </r>
    <r>
      <rPr>
        <sz val="9"/>
        <rFont val="宋体"/>
        <family val="3"/>
        <charset val="134"/>
      </rPr>
      <t>栏中予以说明。</t>
    </r>
  </si>
  <si>
    <r>
      <rPr>
        <b/>
        <i/>
        <sz val="9"/>
        <rFont val="Arial Narrow"/>
        <family val="2"/>
      </rPr>
      <t>(8)</t>
    </r>
    <r>
      <rPr>
        <b/>
        <i/>
        <sz val="9"/>
        <rFont val="宋体"/>
        <family val="3"/>
        <charset val="134"/>
      </rPr>
      <t>表</t>
    </r>
    <r>
      <rPr>
        <b/>
        <i/>
        <sz val="9"/>
        <rFont val="Arial Narrow"/>
        <family val="2"/>
      </rPr>
      <t>3-4</t>
    </r>
    <r>
      <rPr>
        <b/>
        <i/>
        <sz val="9"/>
        <rFont val="宋体"/>
        <family val="3"/>
        <charset val="134"/>
      </rPr>
      <t>应收账款</t>
    </r>
  </si>
  <si>
    <r>
      <rPr>
        <sz val="9"/>
        <rFont val="宋体"/>
        <family val="3"/>
        <charset val="134"/>
      </rPr>
      <t>①</t>
    </r>
    <r>
      <rPr>
        <sz val="9"/>
        <rFont val="Arial Narrow"/>
        <family val="2"/>
      </rPr>
      <t>“</t>
    </r>
    <r>
      <rPr>
        <sz val="9"/>
        <rFont val="宋体"/>
        <family val="3"/>
        <charset val="134"/>
      </rPr>
      <t>业务内容</t>
    </r>
    <r>
      <rPr>
        <sz val="9"/>
        <rFont val="Arial Narrow"/>
        <family val="2"/>
      </rPr>
      <t>”</t>
    </r>
    <r>
      <rPr>
        <sz val="9"/>
        <rFont val="宋体"/>
        <family val="3"/>
        <charset val="134"/>
      </rPr>
      <t>：指发生应收账款的相应业务名称，应收账款不分金额大小一律按照债务人和业务性质逐笔填列，不能出现其他；</t>
    </r>
  </si>
  <si>
    <r>
      <rPr>
        <sz val="9"/>
        <rFont val="宋体"/>
        <family val="3"/>
        <charset val="134"/>
      </rPr>
      <t>②</t>
    </r>
    <r>
      <rPr>
        <sz val="9"/>
        <rFont val="Arial Narrow"/>
        <family val="2"/>
      </rPr>
      <t>“</t>
    </r>
    <r>
      <rPr>
        <sz val="9"/>
        <rFont val="宋体"/>
        <family val="3"/>
        <charset val="134"/>
      </rPr>
      <t>发生日期</t>
    </r>
    <r>
      <rPr>
        <sz val="9"/>
        <rFont val="Arial Narrow"/>
        <family val="2"/>
      </rPr>
      <t>”</t>
    </r>
    <r>
      <rPr>
        <sz val="9"/>
        <rFont val="宋体"/>
        <family val="3"/>
        <charset val="134"/>
      </rPr>
      <t>：对滚动发生额可按照基准日前最后一次应收账款发生额的月份月末余额填列；</t>
    </r>
  </si>
  <si>
    <r>
      <rPr>
        <sz val="9"/>
        <rFont val="宋体"/>
        <family val="3"/>
        <charset val="134"/>
      </rPr>
      <t>③</t>
    </r>
    <r>
      <rPr>
        <sz val="9"/>
        <rFont val="Arial Narrow"/>
        <family val="2"/>
      </rPr>
      <t>“</t>
    </r>
    <r>
      <rPr>
        <sz val="9"/>
        <rFont val="宋体"/>
        <family val="3"/>
        <charset val="134"/>
      </rPr>
      <t>账龄</t>
    </r>
    <r>
      <rPr>
        <sz val="9"/>
        <rFont val="Arial Narrow"/>
        <family val="2"/>
      </rPr>
      <t>”</t>
    </r>
    <r>
      <rPr>
        <sz val="9"/>
        <rFont val="宋体"/>
        <family val="3"/>
        <charset val="134"/>
      </rPr>
      <t>：按</t>
    </r>
    <r>
      <rPr>
        <sz val="9"/>
        <rFont val="Arial Narrow"/>
        <family val="2"/>
      </rPr>
      <t>“</t>
    </r>
    <r>
      <rPr>
        <sz val="9"/>
        <rFont val="宋体"/>
        <family val="3"/>
        <charset val="134"/>
      </rPr>
      <t>年</t>
    </r>
    <r>
      <rPr>
        <sz val="9"/>
        <rFont val="Arial Narrow"/>
        <family val="2"/>
      </rPr>
      <t>”</t>
    </r>
    <r>
      <rPr>
        <sz val="9"/>
        <rFont val="宋体"/>
        <family val="3"/>
        <charset val="134"/>
      </rPr>
      <t>填列，如一年以内，</t>
    </r>
    <r>
      <rPr>
        <sz val="9"/>
        <rFont val="Arial Narrow"/>
        <family val="2"/>
      </rPr>
      <t>1-2</t>
    </r>
    <r>
      <rPr>
        <sz val="9"/>
        <rFont val="宋体"/>
        <family val="3"/>
        <charset val="134"/>
      </rPr>
      <t>年，</t>
    </r>
    <r>
      <rPr>
        <sz val="9"/>
        <rFont val="Arial Narrow"/>
        <family val="2"/>
      </rPr>
      <t>2-3</t>
    </r>
    <r>
      <rPr>
        <sz val="9"/>
        <rFont val="宋体"/>
        <family val="3"/>
        <charset val="134"/>
      </rPr>
      <t>年，</t>
    </r>
    <r>
      <rPr>
        <sz val="9"/>
        <rFont val="Arial Narrow"/>
        <family val="2"/>
      </rPr>
      <t>3-4</t>
    </r>
    <r>
      <rPr>
        <sz val="9"/>
        <rFont val="宋体"/>
        <family val="3"/>
        <charset val="134"/>
      </rPr>
      <t>年，</t>
    </r>
    <r>
      <rPr>
        <sz val="9"/>
        <rFont val="Arial Narrow"/>
        <family val="2"/>
      </rPr>
      <t>4-5</t>
    </r>
    <r>
      <rPr>
        <sz val="9"/>
        <rFont val="宋体"/>
        <family val="3"/>
        <charset val="134"/>
      </rPr>
      <t>年，</t>
    </r>
    <r>
      <rPr>
        <sz val="9"/>
        <rFont val="Arial Narrow"/>
        <family val="2"/>
      </rPr>
      <t>5</t>
    </r>
    <r>
      <rPr>
        <sz val="9"/>
        <rFont val="宋体"/>
        <family val="3"/>
        <charset val="134"/>
      </rPr>
      <t>年以上；</t>
    </r>
  </si>
  <si>
    <r>
      <rPr>
        <sz val="9"/>
        <rFont val="宋体"/>
        <family val="3"/>
        <charset val="134"/>
      </rPr>
      <t>④欠款单位名称应填列全称，不应以地名或不明确的简称代替；</t>
    </r>
  </si>
  <si>
    <r>
      <rPr>
        <sz val="9"/>
        <rFont val="宋体"/>
        <family val="3"/>
        <charset val="134"/>
      </rPr>
      <t>⑤欠款单位为关联方或内部单位的，应在备注栏注明</t>
    </r>
    <r>
      <rPr>
        <sz val="9"/>
        <rFont val="Arial Narrow"/>
        <family val="2"/>
      </rPr>
      <t>“</t>
    </r>
    <r>
      <rPr>
        <sz val="9"/>
        <rFont val="宋体"/>
        <family val="3"/>
        <charset val="134"/>
      </rPr>
      <t>关联方</t>
    </r>
    <r>
      <rPr>
        <sz val="9"/>
        <rFont val="Arial Narrow"/>
        <family val="2"/>
      </rPr>
      <t>”</t>
    </r>
    <r>
      <rPr>
        <sz val="9"/>
        <rFont val="宋体"/>
        <family val="3"/>
        <charset val="134"/>
      </rPr>
      <t>、</t>
    </r>
    <r>
      <rPr>
        <sz val="9"/>
        <rFont val="Arial Narrow"/>
        <family val="2"/>
      </rPr>
      <t>“</t>
    </r>
    <r>
      <rPr>
        <sz val="9"/>
        <rFont val="宋体"/>
        <family val="3"/>
        <charset val="134"/>
      </rPr>
      <t>内部单位</t>
    </r>
    <r>
      <rPr>
        <sz val="9"/>
        <rFont val="Arial Narrow"/>
        <family val="2"/>
      </rPr>
      <t>”</t>
    </r>
    <r>
      <rPr>
        <sz val="9"/>
        <rFont val="宋体"/>
        <family val="3"/>
        <charset val="134"/>
      </rPr>
      <t>；评估基准日后已收回金额应在备注栏注明收回日期；涉诉款项及其他企业认为应说明的事项应在备注中标明。</t>
    </r>
  </si>
  <si>
    <r>
      <rPr>
        <b/>
        <i/>
        <sz val="9"/>
        <rFont val="Arial Narrow"/>
        <family val="2"/>
      </rPr>
      <t>(9)</t>
    </r>
    <r>
      <rPr>
        <b/>
        <i/>
        <sz val="9"/>
        <rFont val="宋体"/>
        <family val="3"/>
        <charset val="134"/>
      </rPr>
      <t>表</t>
    </r>
    <r>
      <rPr>
        <b/>
        <i/>
        <sz val="9"/>
        <rFont val="Arial Narrow"/>
        <family val="2"/>
      </rPr>
      <t xml:space="preserve">3-5 </t>
    </r>
    <r>
      <rPr>
        <b/>
        <i/>
        <sz val="9"/>
        <rFont val="宋体"/>
        <family val="3"/>
        <charset val="134"/>
      </rPr>
      <t>预付账款</t>
    </r>
  </si>
  <si>
    <r>
      <rPr>
        <sz val="9"/>
        <rFont val="宋体"/>
        <family val="3"/>
        <charset val="134"/>
      </rPr>
      <t>参照表</t>
    </r>
    <r>
      <rPr>
        <sz val="9"/>
        <rFont val="Arial Narrow"/>
        <family val="2"/>
      </rPr>
      <t>3-4</t>
    </r>
    <r>
      <rPr>
        <sz val="9"/>
        <rFont val="宋体"/>
        <family val="3"/>
        <charset val="134"/>
      </rPr>
      <t>。</t>
    </r>
  </si>
  <si>
    <r>
      <rPr>
        <sz val="9"/>
        <rFont val="宋体"/>
        <family val="3"/>
        <charset val="134"/>
      </rPr>
      <t>对预付设备款所涉及的实物已到货安装、使用，在清查时应注意与实物管理部门核对，以免出现重复申报或资产非真实盘盈。</t>
    </r>
  </si>
  <si>
    <r>
      <rPr>
        <b/>
        <i/>
        <sz val="9"/>
        <rFont val="Arial Narrow"/>
        <family val="2"/>
      </rPr>
      <t>(10)</t>
    </r>
    <r>
      <rPr>
        <b/>
        <i/>
        <sz val="9"/>
        <rFont val="宋体"/>
        <family val="3"/>
        <charset val="134"/>
      </rPr>
      <t>表</t>
    </r>
    <r>
      <rPr>
        <b/>
        <i/>
        <sz val="9"/>
        <rFont val="Arial Narrow"/>
        <family val="2"/>
      </rPr>
      <t xml:space="preserve">3-6 </t>
    </r>
    <r>
      <rPr>
        <b/>
        <i/>
        <sz val="9"/>
        <rFont val="宋体"/>
        <family val="3"/>
        <charset val="134"/>
      </rPr>
      <t>应收利息</t>
    </r>
  </si>
  <si>
    <r>
      <rPr>
        <sz val="9"/>
        <rFont val="宋体"/>
        <family val="3"/>
        <charset val="134"/>
      </rPr>
      <t>参照表</t>
    </r>
    <r>
      <rPr>
        <sz val="9"/>
        <rFont val="Arial Narrow"/>
        <family val="2"/>
      </rPr>
      <t>3-5</t>
    </r>
    <r>
      <rPr>
        <sz val="9"/>
        <rFont val="宋体"/>
        <family val="3"/>
        <charset val="134"/>
      </rPr>
      <t>。</t>
    </r>
  </si>
  <si>
    <r>
      <rPr>
        <b/>
        <i/>
        <sz val="9"/>
        <rFont val="Arial Narrow"/>
        <family val="2"/>
      </rPr>
      <t>(11)</t>
    </r>
    <r>
      <rPr>
        <b/>
        <i/>
        <sz val="9"/>
        <rFont val="宋体"/>
        <family val="3"/>
        <charset val="134"/>
      </rPr>
      <t>表</t>
    </r>
    <r>
      <rPr>
        <b/>
        <i/>
        <sz val="9"/>
        <rFont val="Arial Narrow"/>
        <family val="2"/>
      </rPr>
      <t>3-7</t>
    </r>
    <r>
      <rPr>
        <b/>
        <i/>
        <sz val="9"/>
        <rFont val="宋体"/>
        <family val="3"/>
        <charset val="134"/>
      </rPr>
      <t>应收股利</t>
    </r>
  </si>
  <si>
    <r>
      <rPr>
        <sz val="9"/>
        <rFont val="Arial Narrow"/>
        <family val="2"/>
      </rPr>
      <t>“</t>
    </r>
    <r>
      <rPr>
        <sz val="9"/>
        <rFont val="宋体"/>
        <family val="3"/>
        <charset val="134"/>
      </rPr>
      <t>发生日期</t>
    </r>
    <r>
      <rPr>
        <sz val="9"/>
        <rFont val="Arial Narrow"/>
        <family val="2"/>
      </rPr>
      <t>”</t>
    </r>
    <r>
      <rPr>
        <sz val="9"/>
        <rFont val="宋体"/>
        <family val="3"/>
        <charset val="134"/>
      </rPr>
      <t>栏所指的是利润或股利分配时间；</t>
    </r>
  </si>
  <si>
    <r>
      <rPr>
        <sz val="9"/>
        <rFont val="Arial Narrow"/>
        <family val="2"/>
      </rPr>
      <t>“</t>
    </r>
    <r>
      <rPr>
        <sz val="9"/>
        <rFont val="宋体"/>
        <family val="3"/>
        <charset val="134"/>
      </rPr>
      <t>股利所属期间</t>
    </r>
    <r>
      <rPr>
        <sz val="9"/>
        <rFont val="Arial Narrow"/>
        <family val="2"/>
      </rPr>
      <t>”</t>
    </r>
    <r>
      <rPr>
        <sz val="9"/>
        <rFont val="宋体"/>
        <family val="3"/>
        <charset val="134"/>
      </rPr>
      <t>指股利发生的期间，如</t>
    </r>
    <r>
      <rPr>
        <sz val="9"/>
        <rFont val="Arial Narrow"/>
        <family val="2"/>
      </rPr>
      <t>2002</t>
    </r>
    <r>
      <rPr>
        <sz val="9"/>
        <rFont val="宋体"/>
        <family val="3"/>
        <charset val="134"/>
      </rPr>
      <t>年应收</t>
    </r>
    <r>
      <rPr>
        <sz val="9"/>
        <rFont val="Arial Narrow"/>
        <family val="2"/>
      </rPr>
      <t>2001</t>
    </r>
    <r>
      <rPr>
        <sz val="9"/>
        <rFont val="宋体"/>
        <family val="3"/>
        <charset val="134"/>
      </rPr>
      <t>年的股利，则该栏目填写</t>
    </r>
    <r>
      <rPr>
        <sz val="9"/>
        <rFont val="Arial Narrow"/>
        <family val="2"/>
      </rPr>
      <t>“2001</t>
    </r>
    <r>
      <rPr>
        <sz val="9"/>
        <rFont val="宋体"/>
        <family val="3"/>
        <charset val="134"/>
      </rPr>
      <t>年度</t>
    </r>
    <r>
      <rPr>
        <sz val="9"/>
        <rFont val="Arial Narrow"/>
        <family val="2"/>
      </rPr>
      <t>”</t>
    </r>
    <r>
      <rPr>
        <sz val="9"/>
        <rFont val="宋体"/>
        <family val="3"/>
        <charset val="134"/>
      </rPr>
      <t>。</t>
    </r>
  </si>
  <si>
    <r>
      <rPr>
        <b/>
        <i/>
        <sz val="9"/>
        <rFont val="Arial Narrow"/>
        <family val="2"/>
      </rPr>
      <t>(12)</t>
    </r>
    <r>
      <rPr>
        <b/>
        <i/>
        <sz val="9"/>
        <rFont val="宋体"/>
        <family val="3"/>
        <charset val="134"/>
      </rPr>
      <t>表</t>
    </r>
    <r>
      <rPr>
        <b/>
        <i/>
        <sz val="9"/>
        <rFont val="Arial Narrow"/>
        <family val="2"/>
      </rPr>
      <t xml:space="preserve">3—8 </t>
    </r>
    <r>
      <rPr>
        <b/>
        <i/>
        <sz val="9"/>
        <rFont val="宋体"/>
        <family val="3"/>
        <charset val="134"/>
      </rPr>
      <t>其他应收款</t>
    </r>
  </si>
  <si>
    <r>
      <rPr>
        <sz val="9"/>
        <rFont val="宋体"/>
        <family val="3"/>
        <charset val="134"/>
      </rPr>
      <t>参照表</t>
    </r>
    <r>
      <rPr>
        <sz val="9"/>
        <rFont val="Arial Narrow"/>
        <family val="2"/>
      </rPr>
      <t>3—4</t>
    </r>
    <r>
      <rPr>
        <sz val="9"/>
        <rFont val="宋体"/>
        <family val="3"/>
        <charset val="134"/>
      </rPr>
      <t>。</t>
    </r>
  </si>
  <si>
    <r>
      <rPr>
        <b/>
        <i/>
        <sz val="9"/>
        <rFont val="Arial Narrow"/>
        <family val="2"/>
      </rPr>
      <t>(13)</t>
    </r>
    <r>
      <rPr>
        <b/>
        <i/>
        <sz val="9"/>
        <rFont val="宋体"/>
        <family val="3"/>
        <charset val="134"/>
      </rPr>
      <t>表</t>
    </r>
    <r>
      <rPr>
        <b/>
        <i/>
        <sz val="9"/>
        <rFont val="Arial Narrow"/>
        <family val="2"/>
      </rPr>
      <t>3—9—1</t>
    </r>
    <r>
      <rPr>
        <b/>
        <i/>
        <sz val="9"/>
        <rFont val="宋体"/>
        <family val="3"/>
        <charset val="134"/>
      </rPr>
      <t>至</t>
    </r>
    <r>
      <rPr>
        <b/>
        <i/>
        <sz val="9"/>
        <rFont val="Arial Narrow"/>
        <family val="2"/>
      </rPr>
      <t xml:space="preserve">3-9-8 </t>
    </r>
    <r>
      <rPr>
        <b/>
        <i/>
        <sz val="9"/>
        <rFont val="宋体"/>
        <family val="3"/>
        <charset val="134"/>
      </rPr>
      <t>存货类</t>
    </r>
  </si>
  <si>
    <r>
      <rPr>
        <sz val="9"/>
        <rFont val="宋体"/>
        <family val="3"/>
        <charset val="134"/>
      </rPr>
      <t>①存货类原则上按名称或规格型号逐个填列，但如数量过多，则可按小类填列；</t>
    </r>
  </si>
  <si>
    <r>
      <rPr>
        <sz val="9"/>
        <rFont val="宋体"/>
        <family val="3"/>
        <charset val="134"/>
      </rPr>
      <t>②按类填列的存货</t>
    </r>
    <r>
      <rPr>
        <sz val="9"/>
        <rFont val="Arial Narrow"/>
        <family val="2"/>
      </rPr>
      <t>“</t>
    </r>
    <r>
      <rPr>
        <sz val="9"/>
        <rFont val="宋体"/>
        <family val="3"/>
        <charset val="134"/>
      </rPr>
      <t>单价</t>
    </r>
    <r>
      <rPr>
        <sz val="9"/>
        <rFont val="Arial Narrow"/>
        <family val="2"/>
      </rPr>
      <t>”</t>
    </r>
    <r>
      <rPr>
        <sz val="9"/>
        <rFont val="宋体"/>
        <family val="3"/>
        <charset val="134"/>
      </rPr>
      <t>指平均单价</t>
    </r>
    <r>
      <rPr>
        <sz val="9"/>
        <rFont val="Arial Narrow"/>
        <family val="2"/>
      </rPr>
      <t>(</t>
    </r>
    <r>
      <rPr>
        <sz val="9"/>
        <rFont val="宋体"/>
        <family val="3"/>
        <charset val="134"/>
      </rPr>
      <t>为倒算值</t>
    </r>
    <r>
      <rPr>
        <sz val="9"/>
        <rFont val="Arial Narrow"/>
        <family val="2"/>
      </rPr>
      <t>)</t>
    </r>
    <r>
      <rPr>
        <sz val="9"/>
        <rFont val="宋体"/>
        <family val="3"/>
        <charset val="134"/>
      </rPr>
      <t>，即</t>
    </r>
    <r>
      <rPr>
        <sz val="9"/>
        <rFont val="Arial Narrow"/>
        <family val="2"/>
      </rPr>
      <t>“</t>
    </r>
    <r>
      <rPr>
        <sz val="9"/>
        <rFont val="宋体"/>
        <family val="3"/>
        <charset val="134"/>
      </rPr>
      <t>数量</t>
    </r>
    <r>
      <rPr>
        <sz val="9"/>
        <rFont val="Arial Narrow"/>
        <family val="2"/>
      </rPr>
      <t>”</t>
    </r>
    <r>
      <rPr>
        <sz val="9"/>
        <rFont val="宋体"/>
        <family val="3"/>
        <charset val="134"/>
      </rPr>
      <t>乘以</t>
    </r>
    <r>
      <rPr>
        <sz val="9"/>
        <rFont val="Arial Narrow"/>
        <family val="2"/>
      </rPr>
      <t>“</t>
    </r>
    <r>
      <rPr>
        <sz val="9"/>
        <rFont val="宋体"/>
        <family val="3"/>
        <charset val="134"/>
      </rPr>
      <t>单价</t>
    </r>
    <r>
      <rPr>
        <sz val="9"/>
        <rFont val="Arial Narrow"/>
        <family val="2"/>
      </rPr>
      <t>”</t>
    </r>
    <r>
      <rPr>
        <sz val="9"/>
        <rFont val="宋体"/>
        <family val="3"/>
        <charset val="134"/>
      </rPr>
      <t>，应等于</t>
    </r>
    <r>
      <rPr>
        <sz val="9"/>
        <rFont val="Arial Narrow"/>
        <family val="2"/>
      </rPr>
      <t>“</t>
    </r>
    <r>
      <rPr>
        <sz val="9"/>
        <rFont val="宋体"/>
        <family val="3"/>
        <charset val="134"/>
      </rPr>
      <t>金额</t>
    </r>
    <r>
      <rPr>
        <sz val="9"/>
        <rFont val="Arial Narrow"/>
        <family val="2"/>
      </rPr>
      <t>”</t>
    </r>
    <r>
      <rPr>
        <sz val="9"/>
        <rFont val="宋体"/>
        <family val="3"/>
        <charset val="134"/>
      </rPr>
      <t>；</t>
    </r>
  </si>
  <si>
    <r>
      <rPr>
        <sz val="9"/>
        <rFont val="宋体"/>
        <family val="3"/>
        <charset val="134"/>
      </rPr>
      <t>③对于按计划成本入账的存货，在该科目的倒数第二行填列材料成本差异；</t>
    </r>
  </si>
  <si>
    <r>
      <rPr>
        <sz val="9"/>
        <rFont val="宋体"/>
        <family val="3"/>
        <charset val="134"/>
      </rPr>
      <t>④对账面已没有反映的在用低值易耗品，可根据实际情况填列对生产经营较重要的工具、仪器仪表等。</t>
    </r>
  </si>
  <si>
    <r>
      <rPr>
        <sz val="9"/>
        <rFont val="宋体"/>
        <family val="3"/>
        <charset val="134"/>
      </rPr>
      <t>⑤如原材料等存在损毁、变质现象，应在</t>
    </r>
    <r>
      <rPr>
        <sz val="9"/>
        <rFont val="Arial Narrow"/>
        <family val="2"/>
      </rPr>
      <t>“</t>
    </r>
    <r>
      <rPr>
        <sz val="9"/>
        <rFont val="宋体"/>
        <family val="3"/>
        <charset val="134"/>
      </rPr>
      <t>备注</t>
    </r>
    <r>
      <rPr>
        <sz val="9"/>
        <rFont val="Arial Narrow"/>
        <family val="2"/>
      </rPr>
      <t>”</t>
    </r>
    <r>
      <rPr>
        <sz val="9"/>
        <rFont val="宋体"/>
        <family val="3"/>
        <charset val="134"/>
      </rPr>
      <t>栏中注明，并说明库存时间和发生原因；产成品在备注栏注明适销程度：按畅销、正常、勉强销售、滞销几种情况填列；已发出但未作账务处理的，在备注栏注明产品去向；对残次、冷背、呆滞的产成品</t>
    </r>
    <r>
      <rPr>
        <sz val="9"/>
        <rFont val="Arial Narrow"/>
        <family val="2"/>
      </rPr>
      <t>(</t>
    </r>
    <r>
      <rPr>
        <sz val="9"/>
        <rFont val="宋体"/>
        <family val="3"/>
        <charset val="134"/>
      </rPr>
      <t>库存商品</t>
    </r>
    <r>
      <rPr>
        <sz val="9"/>
        <rFont val="Arial Narrow"/>
        <family val="2"/>
      </rPr>
      <t>)</t>
    </r>
    <r>
      <rPr>
        <sz val="9"/>
        <rFont val="宋体"/>
        <family val="3"/>
        <charset val="134"/>
      </rPr>
      <t>也在备注栏注明；低值易耗品不采用一次摊销法摊销时，在备注栏中作出说明。</t>
    </r>
  </si>
  <si>
    <r>
      <rPr>
        <b/>
        <i/>
        <sz val="9"/>
        <rFont val="Arial Narrow"/>
        <family val="2"/>
      </rPr>
      <t>(14)</t>
    </r>
    <r>
      <rPr>
        <b/>
        <i/>
        <sz val="9"/>
        <rFont val="宋体"/>
        <family val="3"/>
        <charset val="134"/>
      </rPr>
      <t>表</t>
    </r>
    <r>
      <rPr>
        <b/>
        <i/>
        <sz val="9"/>
        <rFont val="Arial Narrow"/>
        <family val="2"/>
      </rPr>
      <t xml:space="preserve">3--10 </t>
    </r>
    <r>
      <rPr>
        <b/>
        <i/>
        <sz val="9"/>
        <rFont val="宋体"/>
        <family val="3"/>
        <charset val="134"/>
      </rPr>
      <t>一年内到期的非流动资产</t>
    </r>
    <r>
      <rPr>
        <b/>
        <i/>
        <sz val="9"/>
        <rFont val="Arial Narrow"/>
        <family val="2"/>
      </rPr>
      <t xml:space="preserve"> </t>
    </r>
  </si>
  <si>
    <r>
      <rPr>
        <sz val="9"/>
        <rFont val="宋体"/>
        <family val="3"/>
        <charset val="134"/>
      </rPr>
      <t>参照表</t>
    </r>
    <r>
      <rPr>
        <sz val="9"/>
        <rFont val="Arial Narrow"/>
        <family val="2"/>
      </rPr>
      <t>3-2-2</t>
    </r>
  </si>
  <si>
    <r>
      <rPr>
        <b/>
        <i/>
        <sz val="9"/>
        <rFont val="Arial Narrow"/>
        <family val="2"/>
      </rPr>
      <t>(15)</t>
    </r>
    <r>
      <rPr>
        <b/>
        <i/>
        <sz val="9"/>
        <rFont val="宋体"/>
        <family val="3"/>
        <charset val="134"/>
      </rPr>
      <t>表</t>
    </r>
    <r>
      <rPr>
        <b/>
        <i/>
        <sz val="9"/>
        <rFont val="Arial Narrow"/>
        <family val="2"/>
      </rPr>
      <t xml:space="preserve">3--11 </t>
    </r>
    <r>
      <rPr>
        <b/>
        <i/>
        <sz val="9"/>
        <rFont val="宋体"/>
        <family val="3"/>
        <charset val="134"/>
      </rPr>
      <t>其他流动资产</t>
    </r>
  </si>
  <si>
    <r>
      <rPr>
        <sz val="9"/>
        <rFont val="宋体"/>
        <family val="3"/>
        <charset val="134"/>
      </rPr>
      <t>按照不同的项目内容逐笔填写。</t>
    </r>
  </si>
  <si>
    <r>
      <rPr>
        <sz val="9"/>
        <rFont val="宋体"/>
        <family val="3"/>
        <charset val="134"/>
      </rPr>
      <t>注意：因特殊原因转入的资产或可能发生损失的项目，应在备注栏简要说明原因。</t>
    </r>
  </si>
  <si>
    <r>
      <rPr>
        <b/>
        <sz val="9"/>
        <rFont val="Arial Narrow"/>
        <family val="2"/>
      </rPr>
      <t>2.</t>
    </r>
    <r>
      <rPr>
        <b/>
        <sz val="9"/>
        <rFont val="宋体"/>
        <family val="3"/>
        <charset val="134"/>
      </rPr>
      <t>非流动资产类中金融货币类类填表说明</t>
    </r>
    <r>
      <rPr>
        <b/>
        <sz val="9"/>
        <rFont val="Arial Narrow"/>
        <family val="2"/>
      </rPr>
      <t>(</t>
    </r>
    <r>
      <rPr>
        <b/>
        <sz val="9"/>
        <rFont val="宋体"/>
        <family val="3"/>
        <charset val="134"/>
      </rPr>
      <t>表</t>
    </r>
    <r>
      <rPr>
        <b/>
        <sz val="9"/>
        <rFont val="Arial Narrow"/>
        <family val="2"/>
      </rPr>
      <t>4--1-1</t>
    </r>
    <r>
      <rPr>
        <b/>
        <sz val="9"/>
        <rFont val="宋体"/>
        <family val="3"/>
        <charset val="134"/>
      </rPr>
      <t>至</t>
    </r>
    <r>
      <rPr>
        <b/>
        <sz val="9"/>
        <rFont val="Arial Narrow"/>
        <family val="2"/>
      </rPr>
      <t>4--4)</t>
    </r>
  </si>
  <si>
    <r>
      <rPr>
        <sz val="9"/>
        <rFont val="宋体"/>
        <family val="3"/>
        <charset val="134"/>
      </rPr>
      <t>可出售</t>
    </r>
    <r>
      <rPr>
        <sz val="9"/>
        <rFont val="Arial Narrow"/>
        <family val="2"/>
      </rPr>
      <t>-</t>
    </r>
    <r>
      <rPr>
        <sz val="9"/>
        <rFont val="宋体"/>
        <family val="3"/>
        <charset val="134"/>
      </rPr>
      <t>股票参照（表</t>
    </r>
    <r>
      <rPr>
        <sz val="9"/>
        <rFont val="Arial Narrow"/>
        <family val="2"/>
      </rPr>
      <t>3-2-1</t>
    </r>
    <r>
      <rPr>
        <sz val="9"/>
        <rFont val="宋体"/>
        <family val="3"/>
        <charset val="134"/>
      </rPr>
      <t>）；可出售</t>
    </r>
    <r>
      <rPr>
        <sz val="9"/>
        <rFont val="Arial Narrow"/>
        <family val="2"/>
      </rPr>
      <t>-</t>
    </r>
    <r>
      <rPr>
        <sz val="9"/>
        <rFont val="宋体"/>
        <family val="3"/>
        <charset val="134"/>
      </rPr>
      <t>债券参照（表</t>
    </r>
    <r>
      <rPr>
        <sz val="9"/>
        <rFont val="Arial Narrow"/>
        <family val="2"/>
      </rPr>
      <t>3-2-2</t>
    </r>
    <r>
      <rPr>
        <sz val="9"/>
        <rFont val="宋体"/>
        <family val="3"/>
        <charset val="134"/>
      </rPr>
      <t>）；</t>
    </r>
  </si>
  <si>
    <r>
      <rPr>
        <sz val="9"/>
        <rFont val="宋体"/>
        <family val="3"/>
        <charset val="134"/>
      </rPr>
      <t>可出售</t>
    </r>
    <r>
      <rPr>
        <sz val="9"/>
        <rFont val="Arial Narrow"/>
        <family val="2"/>
      </rPr>
      <t>-</t>
    </r>
    <r>
      <rPr>
        <sz val="9"/>
        <rFont val="宋体"/>
        <family val="3"/>
        <charset val="134"/>
      </rPr>
      <t>其他参照（表</t>
    </r>
    <r>
      <rPr>
        <sz val="9"/>
        <rFont val="Arial Narrow"/>
        <family val="2"/>
      </rPr>
      <t>3-2-1</t>
    </r>
    <r>
      <rPr>
        <sz val="9"/>
        <rFont val="宋体"/>
        <family val="3"/>
        <charset val="134"/>
      </rPr>
      <t>和表</t>
    </r>
    <r>
      <rPr>
        <sz val="9"/>
        <rFont val="Arial Narrow"/>
        <family val="2"/>
      </rPr>
      <t>3-2-2</t>
    </r>
    <r>
      <rPr>
        <sz val="9"/>
        <rFont val="宋体"/>
        <family val="3"/>
        <charset val="134"/>
      </rPr>
      <t>）</t>
    </r>
    <r>
      <rPr>
        <sz val="9"/>
        <rFont val="Arial Narrow"/>
        <family val="2"/>
      </rPr>
      <t>,</t>
    </r>
    <r>
      <rPr>
        <sz val="9"/>
        <rFont val="宋体"/>
        <family val="3"/>
        <charset val="134"/>
      </rPr>
      <t>如果是指通过投资而拥有被投资单位的股权，应在备注栏中注明是否控股；持有到期投资参照（表</t>
    </r>
    <r>
      <rPr>
        <sz val="9"/>
        <rFont val="Arial Narrow"/>
        <family val="2"/>
      </rPr>
      <t>3-2-2</t>
    </r>
    <r>
      <rPr>
        <sz val="9"/>
        <rFont val="宋体"/>
        <family val="3"/>
        <charset val="134"/>
      </rPr>
      <t>）；</t>
    </r>
  </si>
  <si>
    <r>
      <rPr>
        <sz val="9"/>
        <rFont val="宋体"/>
        <family val="3"/>
        <charset val="134"/>
      </rPr>
      <t>长期应收参照（表</t>
    </r>
    <r>
      <rPr>
        <sz val="9"/>
        <rFont val="Arial Narrow"/>
        <family val="2"/>
      </rPr>
      <t>3-4</t>
    </r>
    <r>
      <rPr>
        <sz val="9"/>
        <rFont val="宋体"/>
        <family val="3"/>
        <charset val="134"/>
      </rPr>
      <t>）；股权投资参照（表</t>
    </r>
    <r>
      <rPr>
        <sz val="9"/>
        <rFont val="Arial Narrow"/>
        <family val="2"/>
      </rPr>
      <t>3-2-1</t>
    </r>
    <r>
      <rPr>
        <sz val="9"/>
        <rFont val="宋体"/>
        <family val="3"/>
        <charset val="134"/>
      </rPr>
      <t>），应该在备注栏内注明是否控股。</t>
    </r>
  </si>
  <si>
    <r>
      <rPr>
        <b/>
        <sz val="9"/>
        <rFont val="Arial Narrow"/>
        <family val="2"/>
      </rPr>
      <t>3.</t>
    </r>
    <r>
      <rPr>
        <b/>
        <sz val="9"/>
        <rFont val="宋体"/>
        <family val="3"/>
        <charset val="134"/>
      </rPr>
      <t>非流动资产中实物类资产填表说明</t>
    </r>
  </si>
  <si>
    <r>
      <rPr>
        <b/>
        <i/>
        <sz val="9"/>
        <rFont val="Arial Narrow"/>
        <family val="2"/>
      </rPr>
      <t>(1)</t>
    </r>
    <r>
      <rPr>
        <b/>
        <i/>
        <sz val="9"/>
        <rFont val="宋体"/>
        <family val="3"/>
        <charset val="134"/>
      </rPr>
      <t>投资性房地产表</t>
    </r>
    <r>
      <rPr>
        <b/>
        <i/>
        <sz val="9"/>
        <rFont val="Arial Narrow"/>
        <family val="2"/>
      </rPr>
      <t>4-5-1</t>
    </r>
    <r>
      <rPr>
        <b/>
        <i/>
        <sz val="9"/>
        <rFont val="宋体"/>
        <family val="3"/>
        <charset val="134"/>
      </rPr>
      <t>至表</t>
    </r>
    <r>
      <rPr>
        <b/>
        <i/>
        <sz val="9"/>
        <rFont val="Arial Narrow"/>
        <family val="2"/>
      </rPr>
      <t>4-5-4</t>
    </r>
  </si>
  <si>
    <r>
      <rPr>
        <sz val="9"/>
        <rFont val="宋体"/>
        <family val="3"/>
        <charset val="134"/>
      </rPr>
      <t>表</t>
    </r>
    <r>
      <rPr>
        <sz val="9"/>
        <rFont val="Arial Narrow"/>
        <family val="2"/>
      </rPr>
      <t>4-5-1</t>
    </r>
    <r>
      <rPr>
        <sz val="9"/>
        <rFont val="宋体"/>
        <family val="3"/>
        <charset val="134"/>
      </rPr>
      <t>和表</t>
    </r>
    <r>
      <rPr>
        <sz val="9"/>
        <rFont val="Arial Narrow"/>
        <family val="2"/>
      </rPr>
      <t>4-5-2</t>
    </r>
    <r>
      <rPr>
        <sz val="9"/>
        <rFont val="宋体"/>
        <family val="3"/>
        <charset val="134"/>
      </rPr>
      <t>参照固定资产表</t>
    </r>
    <r>
      <rPr>
        <sz val="9"/>
        <rFont val="Arial Narrow"/>
        <family val="2"/>
      </rPr>
      <t>4-6-1</t>
    </r>
    <r>
      <rPr>
        <sz val="9"/>
        <rFont val="宋体"/>
        <family val="3"/>
        <charset val="134"/>
      </rPr>
      <t>；表</t>
    </r>
    <r>
      <rPr>
        <sz val="9"/>
        <rFont val="Arial Narrow"/>
        <family val="2"/>
      </rPr>
      <t>4-5-3</t>
    </r>
    <r>
      <rPr>
        <sz val="9"/>
        <rFont val="宋体"/>
        <family val="3"/>
        <charset val="134"/>
      </rPr>
      <t>和表</t>
    </r>
    <r>
      <rPr>
        <sz val="9"/>
        <rFont val="Arial Narrow"/>
        <family val="2"/>
      </rPr>
      <t>4-5-4</t>
    </r>
    <r>
      <rPr>
        <sz val="9"/>
        <rFont val="宋体"/>
        <family val="3"/>
        <charset val="134"/>
      </rPr>
      <t>参照无形资产土地使用权表</t>
    </r>
    <r>
      <rPr>
        <sz val="9"/>
        <rFont val="Arial Narrow"/>
        <family val="2"/>
      </rPr>
      <t>4-12-1</t>
    </r>
  </si>
  <si>
    <r>
      <rPr>
        <b/>
        <i/>
        <sz val="9"/>
        <rFont val="Arial Narrow"/>
        <family val="2"/>
      </rPr>
      <t>(2)</t>
    </r>
    <r>
      <rPr>
        <b/>
        <i/>
        <sz val="9"/>
        <rFont val="宋体"/>
        <family val="3"/>
        <charset val="134"/>
      </rPr>
      <t>房屋建筑物表</t>
    </r>
    <r>
      <rPr>
        <b/>
        <i/>
        <sz val="9"/>
        <rFont val="Arial Narrow"/>
        <family val="2"/>
      </rPr>
      <t>4-6-1</t>
    </r>
  </si>
  <si>
    <r>
      <rPr>
        <sz val="9"/>
        <rFont val="宋体"/>
        <family val="3"/>
        <charset val="134"/>
      </rPr>
      <t>如因故几项建筑物无法分别标明账面价值</t>
    </r>
    <r>
      <rPr>
        <sz val="9"/>
        <rFont val="Arial Narrow"/>
        <family val="2"/>
      </rPr>
      <t>,</t>
    </r>
    <r>
      <rPr>
        <sz val="9"/>
        <rFont val="宋体"/>
        <family val="3"/>
        <charset val="134"/>
      </rPr>
      <t>可统一填写账面价值</t>
    </r>
    <r>
      <rPr>
        <sz val="9"/>
        <rFont val="Arial Narrow"/>
        <family val="2"/>
      </rPr>
      <t>,</t>
    </r>
    <r>
      <rPr>
        <sz val="9"/>
        <rFont val="宋体"/>
        <family val="3"/>
        <charset val="134"/>
      </rPr>
      <t>但实物需按明细分别填列。</t>
    </r>
  </si>
  <si>
    <r>
      <rPr>
        <sz val="9"/>
        <rFont val="Arial Narrow"/>
        <family val="2"/>
      </rPr>
      <t>“</t>
    </r>
    <r>
      <rPr>
        <sz val="9"/>
        <rFont val="宋体"/>
        <family val="3"/>
        <charset val="134"/>
      </rPr>
      <t>权证编号</t>
    </r>
    <r>
      <rPr>
        <sz val="9"/>
        <rFont val="Arial Narrow"/>
        <family val="2"/>
      </rPr>
      <t>”</t>
    </r>
    <r>
      <rPr>
        <sz val="9"/>
        <rFont val="宋体"/>
        <family val="3"/>
        <charset val="134"/>
      </rPr>
      <t>为房产证及土地证上标明的号码，应填写齐全；</t>
    </r>
  </si>
  <si>
    <r>
      <rPr>
        <sz val="9"/>
        <rFont val="Arial Narrow"/>
        <family val="2"/>
      </rPr>
      <t>“</t>
    </r>
    <r>
      <rPr>
        <sz val="9"/>
        <rFont val="宋体"/>
        <family val="3"/>
        <charset val="134"/>
      </rPr>
      <t>建筑物名称</t>
    </r>
    <r>
      <rPr>
        <sz val="9"/>
        <rFont val="Arial Narrow"/>
        <family val="2"/>
      </rPr>
      <t>”</t>
    </r>
    <r>
      <rPr>
        <sz val="9"/>
        <rFont val="宋体"/>
        <family val="3"/>
        <charset val="134"/>
      </rPr>
      <t>一栏是指该栋房屋现用名称；</t>
    </r>
  </si>
  <si>
    <r>
      <rPr>
        <sz val="9"/>
        <rFont val="Arial Narrow"/>
        <family val="2"/>
      </rPr>
      <t>“</t>
    </r>
    <r>
      <rPr>
        <sz val="9"/>
        <rFont val="宋体"/>
        <family val="3"/>
        <charset val="134"/>
      </rPr>
      <t>用途</t>
    </r>
    <r>
      <rPr>
        <sz val="9"/>
        <rFont val="Arial Narrow"/>
        <family val="2"/>
      </rPr>
      <t>”</t>
    </r>
    <r>
      <rPr>
        <sz val="9"/>
        <rFont val="宋体"/>
        <family val="3"/>
        <charset val="134"/>
      </rPr>
      <t>指该建筑物目前的用途，如用于生产、办公等；</t>
    </r>
  </si>
  <si>
    <r>
      <rPr>
        <sz val="9"/>
        <rFont val="Arial Narrow"/>
        <family val="2"/>
      </rPr>
      <t>“</t>
    </r>
    <r>
      <rPr>
        <sz val="9"/>
        <rFont val="宋体"/>
        <family val="3"/>
        <charset val="134"/>
      </rPr>
      <t>建筑结构</t>
    </r>
    <r>
      <rPr>
        <sz val="9"/>
        <rFont val="Arial Narrow"/>
        <family val="2"/>
      </rPr>
      <t>”</t>
    </r>
    <r>
      <rPr>
        <sz val="9"/>
        <rFont val="宋体"/>
        <family val="3"/>
        <charset val="134"/>
      </rPr>
      <t>一栏是指该栋建筑物的建筑结构形式，须填写与现在实际结构状况相一致的名称。</t>
    </r>
  </si>
  <si>
    <r>
      <rPr>
        <sz val="9"/>
        <rFont val="宋体"/>
        <family val="3"/>
        <charset val="134"/>
      </rPr>
      <t>现将各种类型结构含义分述如下：</t>
    </r>
  </si>
  <si>
    <r>
      <rPr>
        <sz val="9"/>
        <color indexed="10"/>
        <rFont val="Arial Narrow"/>
        <family val="2"/>
      </rPr>
      <t>A.</t>
    </r>
    <r>
      <rPr>
        <sz val="9"/>
        <color indexed="10"/>
        <rFont val="宋体"/>
        <family val="3"/>
        <charset val="134"/>
      </rPr>
      <t>框架结构，指钢筋混凝土柱、梁、板整体浇注的结构，包括钢筋混凝土预制柱、梁、结点后浇的刚性结点框架结构；表中填写</t>
    </r>
    <r>
      <rPr>
        <sz val="9"/>
        <color indexed="10"/>
        <rFont val="Arial Narrow"/>
        <family val="2"/>
      </rPr>
      <t>“</t>
    </r>
    <r>
      <rPr>
        <sz val="9"/>
        <color indexed="10"/>
        <rFont val="宋体"/>
        <family val="3"/>
        <charset val="134"/>
      </rPr>
      <t>框架</t>
    </r>
    <r>
      <rPr>
        <sz val="9"/>
        <color indexed="10"/>
        <rFont val="Arial Narrow"/>
        <family val="2"/>
      </rPr>
      <t>“</t>
    </r>
    <r>
      <rPr>
        <sz val="9"/>
        <color indexed="10"/>
        <rFont val="宋体"/>
        <family val="3"/>
        <charset val="134"/>
      </rPr>
      <t>。</t>
    </r>
  </si>
  <si>
    <r>
      <rPr>
        <sz val="9"/>
        <color indexed="10"/>
        <rFont val="Arial Narrow"/>
        <family val="2"/>
      </rPr>
      <t>B.</t>
    </r>
    <r>
      <rPr>
        <sz val="9"/>
        <color indexed="10"/>
        <rFont val="宋体"/>
        <family val="3"/>
        <charset val="134"/>
      </rPr>
      <t>框剪结构，指钢筋混凝土柱、梁、板、剪力墙现浇的整体结构；表中填写</t>
    </r>
    <r>
      <rPr>
        <sz val="9"/>
        <color indexed="10"/>
        <rFont val="Arial Narrow"/>
        <family val="2"/>
      </rPr>
      <t>“</t>
    </r>
    <r>
      <rPr>
        <sz val="9"/>
        <color indexed="10"/>
        <rFont val="宋体"/>
        <family val="3"/>
        <charset val="134"/>
      </rPr>
      <t>框剪</t>
    </r>
    <r>
      <rPr>
        <sz val="9"/>
        <color indexed="10"/>
        <rFont val="Arial Narrow"/>
        <family val="2"/>
      </rPr>
      <t xml:space="preserve"> “</t>
    </r>
    <r>
      <rPr>
        <sz val="9"/>
        <color indexed="10"/>
        <rFont val="宋体"/>
        <family val="3"/>
        <charset val="134"/>
      </rPr>
      <t>。</t>
    </r>
  </si>
  <si>
    <r>
      <rPr>
        <sz val="9"/>
        <color indexed="10"/>
        <rFont val="Arial Narrow"/>
        <family val="2"/>
      </rPr>
      <t>C.</t>
    </r>
    <r>
      <rPr>
        <sz val="9"/>
        <color indexed="10"/>
        <rFont val="宋体"/>
        <family val="3"/>
        <charset val="134"/>
      </rPr>
      <t>排架结构，一般指预制钢筋混凝土柱、吊车梁、屋架或屋面斜梁的装配式结构，其中屋架可以是钢筋混凝土或钢屋架。表中填写</t>
    </r>
    <r>
      <rPr>
        <sz val="9"/>
        <color indexed="10"/>
        <rFont val="Arial Narrow"/>
        <family val="2"/>
      </rPr>
      <t>“</t>
    </r>
    <r>
      <rPr>
        <sz val="9"/>
        <color indexed="10"/>
        <rFont val="宋体"/>
        <family val="3"/>
        <charset val="134"/>
      </rPr>
      <t>排架</t>
    </r>
    <r>
      <rPr>
        <sz val="9"/>
        <color indexed="10"/>
        <rFont val="Arial Narrow"/>
        <family val="2"/>
      </rPr>
      <t>“</t>
    </r>
    <r>
      <rPr>
        <sz val="9"/>
        <color indexed="10"/>
        <rFont val="宋体"/>
        <family val="3"/>
        <charset val="134"/>
      </rPr>
      <t>。</t>
    </r>
  </si>
  <si>
    <r>
      <rPr>
        <sz val="9"/>
        <color indexed="10"/>
        <rFont val="Arial Narrow"/>
        <family val="2"/>
      </rPr>
      <t>D.</t>
    </r>
    <r>
      <rPr>
        <sz val="9"/>
        <color indexed="10"/>
        <rFont val="宋体"/>
        <family val="3"/>
        <charset val="134"/>
      </rPr>
      <t>砖混结构，以砖砌体及钢筋混凝土梁、构造柱、楼板为混合承重体系的结构类型。以砖柱为竖向承重构件的砖排架结构并入</t>
    </r>
    <r>
      <rPr>
        <sz val="9"/>
        <color indexed="10"/>
        <rFont val="Arial Narrow"/>
        <family val="2"/>
      </rPr>
      <t>“</t>
    </r>
    <r>
      <rPr>
        <sz val="9"/>
        <color indexed="10"/>
        <rFont val="宋体"/>
        <family val="3"/>
        <charset val="134"/>
      </rPr>
      <t>砖混结构</t>
    </r>
    <r>
      <rPr>
        <sz val="9"/>
        <color indexed="10"/>
        <rFont val="Arial Narrow"/>
        <family val="2"/>
      </rPr>
      <t>”</t>
    </r>
    <r>
      <rPr>
        <sz val="9"/>
        <color indexed="10"/>
        <rFont val="宋体"/>
        <family val="3"/>
        <charset val="134"/>
      </rPr>
      <t>类型内。表中填写</t>
    </r>
    <r>
      <rPr>
        <sz val="9"/>
        <color indexed="10"/>
        <rFont val="Arial Narrow"/>
        <family val="2"/>
      </rPr>
      <t>“</t>
    </r>
    <r>
      <rPr>
        <sz val="9"/>
        <color indexed="10"/>
        <rFont val="宋体"/>
        <family val="3"/>
        <charset val="134"/>
      </rPr>
      <t>砖混</t>
    </r>
    <r>
      <rPr>
        <sz val="9"/>
        <color indexed="10"/>
        <rFont val="Arial Narrow"/>
        <family val="2"/>
      </rPr>
      <t>“</t>
    </r>
    <r>
      <rPr>
        <sz val="9"/>
        <color indexed="10"/>
        <rFont val="宋体"/>
        <family val="3"/>
        <charset val="134"/>
      </rPr>
      <t>。</t>
    </r>
  </si>
  <si>
    <r>
      <rPr>
        <sz val="9"/>
        <color indexed="10"/>
        <rFont val="Arial Narrow"/>
        <family val="2"/>
      </rPr>
      <t>E.</t>
    </r>
    <r>
      <rPr>
        <sz val="9"/>
        <color indexed="10"/>
        <rFont val="宋体"/>
        <family val="3"/>
        <charset val="134"/>
      </rPr>
      <t>砖木结构，指砖墙、砖柱及木屋架为联合承重体的结构类型，屋面必须是木屋面板及挂瓦的作法。表中填写</t>
    </r>
    <r>
      <rPr>
        <sz val="9"/>
        <color indexed="10"/>
        <rFont val="Arial Narrow"/>
        <family val="2"/>
      </rPr>
      <t>“</t>
    </r>
    <r>
      <rPr>
        <sz val="9"/>
        <color indexed="10"/>
        <rFont val="宋体"/>
        <family val="3"/>
        <charset val="134"/>
      </rPr>
      <t>砖木</t>
    </r>
    <r>
      <rPr>
        <sz val="9"/>
        <color indexed="10"/>
        <rFont val="Arial Narrow"/>
        <family val="2"/>
      </rPr>
      <t>“</t>
    </r>
    <r>
      <rPr>
        <sz val="9"/>
        <color indexed="10"/>
        <rFont val="宋体"/>
        <family val="3"/>
        <charset val="134"/>
      </rPr>
      <t>。</t>
    </r>
  </si>
  <si>
    <r>
      <rPr>
        <sz val="9"/>
        <color indexed="10"/>
        <rFont val="Arial Narrow"/>
        <family val="2"/>
      </rPr>
      <t>F.</t>
    </r>
    <r>
      <rPr>
        <sz val="9"/>
        <color indexed="10"/>
        <rFont val="宋体"/>
        <family val="3"/>
        <charset val="134"/>
      </rPr>
      <t>简易结构，指屋架为轻型钢架或简易木屋架上面直接安设玻璃钢瓦或瓦楞铁皮瓦的简易结构。表中填写</t>
    </r>
    <r>
      <rPr>
        <sz val="9"/>
        <color indexed="10"/>
        <rFont val="Arial Narrow"/>
        <family val="2"/>
      </rPr>
      <t>“</t>
    </r>
    <r>
      <rPr>
        <sz val="9"/>
        <color indexed="10"/>
        <rFont val="宋体"/>
        <family val="3"/>
        <charset val="134"/>
      </rPr>
      <t>简易</t>
    </r>
    <r>
      <rPr>
        <sz val="9"/>
        <color indexed="10"/>
        <rFont val="Arial Narrow"/>
        <family val="2"/>
      </rPr>
      <t>“</t>
    </r>
    <r>
      <rPr>
        <sz val="9"/>
        <color indexed="10"/>
        <rFont val="宋体"/>
        <family val="3"/>
        <charset val="134"/>
      </rPr>
      <t>。</t>
    </r>
  </si>
  <si>
    <r>
      <rPr>
        <sz val="9"/>
        <color indexed="10"/>
        <rFont val="Arial Narrow"/>
        <family val="2"/>
      </rPr>
      <t>G.</t>
    </r>
    <r>
      <rPr>
        <sz val="9"/>
        <color indexed="10"/>
        <rFont val="宋体"/>
        <family val="3"/>
        <charset val="134"/>
      </rPr>
      <t>钢棚结构，指无围护墙，或半截围护墙，屋面为轻型钢架搁置的砖柱或轻钢支柱上的棚类结构。表中填写</t>
    </r>
    <r>
      <rPr>
        <sz val="9"/>
        <color indexed="10"/>
        <rFont val="Arial Narrow"/>
        <family val="2"/>
      </rPr>
      <t>“</t>
    </r>
    <r>
      <rPr>
        <sz val="9"/>
        <color indexed="10"/>
        <rFont val="宋体"/>
        <family val="3"/>
        <charset val="134"/>
      </rPr>
      <t>钢棚</t>
    </r>
    <r>
      <rPr>
        <sz val="9"/>
        <color indexed="10"/>
        <rFont val="Arial Narrow"/>
        <family val="2"/>
      </rPr>
      <t>“</t>
    </r>
    <r>
      <rPr>
        <sz val="9"/>
        <color indexed="10"/>
        <rFont val="宋体"/>
        <family val="3"/>
        <charset val="134"/>
      </rPr>
      <t>。</t>
    </r>
  </si>
  <si>
    <r>
      <rPr>
        <sz val="9"/>
        <color indexed="10"/>
        <rFont val="宋体"/>
        <family val="3"/>
        <charset val="134"/>
      </rPr>
      <t>对于上述结构中，</t>
    </r>
    <r>
      <rPr>
        <sz val="9"/>
        <color indexed="10"/>
        <rFont val="Arial Narrow"/>
        <family val="2"/>
      </rPr>
      <t>“</t>
    </r>
    <r>
      <rPr>
        <sz val="9"/>
        <color indexed="10"/>
        <rFont val="宋体"/>
        <family val="3"/>
        <charset val="134"/>
      </rPr>
      <t>钢棚结构</t>
    </r>
    <r>
      <rPr>
        <sz val="9"/>
        <color indexed="10"/>
        <rFont val="Arial Narrow"/>
        <family val="2"/>
      </rPr>
      <t>”</t>
    </r>
    <r>
      <rPr>
        <sz val="9"/>
        <color indexed="10"/>
        <rFont val="宋体"/>
        <family val="3"/>
        <charset val="134"/>
      </rPr>
      <t>属于临时建筑，一般不办理房产证，故该类型的项目一律填在</t>
    </r>
    <r>
      <rPr>
        <sz val="9"/>
        <color indexed="10"/>
        <rFont val="Arial Narrow"/>
        <family val="2"/>
      </rPr>
      <t>“</t>
    </r>
    <r>
      <rPr>
        <sz val="9"/>
        <color indexed="10"/>
        <rFont val="宋体"/>
        <family val="3"/>
        <charset val="134"/>
      </rPr>
      <t>构筑物</t>
    </r>
    <r>
      <rPr>
        <sz val="9"/>
        <color indexed="10"/>
        <rFont val="Arial Narrow"/>
        <family val="2"/>
      </rPr>
      <t>”</t>
    </r>
    <r>
      <rPr>
        <sz val="9"/>
        <color indexed="10"/>
        <rFont val="宋体"/>
        <family val="3"/>
        <charset val="134"/>
      </rPr>
      <t>评估表中。</t>
    </r>
  </si>
  <si>
    <r>
      <rPr>
        <sz val="9"/>
        <rFont val="宋体"/>
        <family val="3"/>
        <charset val="134"/>
      </rPr>
      <t>在填写结构类型时，一律以上述规定为准，原账面填写的类型名称与本规定不一致时，应按本规定进行更改。</t>
    </r>
  </si>
  <si>
    <r>
      <rPr>
        <sz val="9"/>
        <rFont val="Arial Narrow"/>
        <family val="2"/>
      </rPr>
      <t>“</t>
    </r>
    <r>
      <rPr>
        <sz val="9"/>
        <rFont val="宋体"/>
        <family val="3"/>
        <charset val="134"/>
      </rPr>
      <t>建筑面积</t>
    </r>
    <r>
      <rPr>
        <sz val="9"/>
        <rFont val="Arial Narrow"/>
        <family val="2"/>
      </rPr>
      <t>”</t>
    </r>
    <r>
      <rPr>
        <sz val="9"/>
        <rFont val="宋体"/>
        <family val="3"/>
        <charset val="134"/>
      </rPr>
      <t>一栏是指该纳入评估范围的建筑物的建筑面积，应同房产证或购房合同面积相一致，如无房产证，填写工程竣工决算书上的面积数，否则就需要重新丈量；对改建、扩建已改变了原有建筑面积，应以现在实有的建筑面积填报，但必须在备注中加以说明，应注意在增加面积的同时，应增加账面原值及净值。如增加面积的价值未入账，应在备注中注明未入账部分的建筑面积。</t>
    </r>
  </si>
  <si>
    <r>
      <rPr>
        <sz val="9"/>
        <rFont val="Arial Narrow"/>
        <family val="2"/>
      </rPr>
      <t>“</t>
    </r>
    <r>
      <rPr>
        <sz val="9"/>
        <rFont val="宋体"/>
        <family val="3"/>
        <charset val="134"/>
      </rPr>
      <t>建成年月</t>
    </r>
    <r>
      <rPr>
        <sz val="9"/>
        <rFont val="Arial Narrow"/>
        <family val="2"/>
      </rPr>
      <t>”</t>
    </r>
    <r>
      <rPr>
        <sz val="9"/>
        <rFont val="宋体"/>
        <family val="3"/>
        <charset val="134"/>
      </rPr>
      <t>为竣工时间；</t>
    </r>
  </si>
  <si>
    <r>
      <rPr>
        <sz val="9"/>
        <rFont val="Arial Narrow"/>
        <family val="2"/>
      </rPr>
      <t>“</t>
    </r>
    <r>
      <rPr>
        <sz val="9"/>
        <rFont val="宋体"/>
        <family val="3"/>
        <charset val="134"/>
      </rPr>
      <t>成本单价</t>
    </r>
    <r>
      <rPr>
        <sz val="9"/>
        <rFont val="Arial Narrow"/>
        <family val="2"/>
      </rPr>
      <t>”</t>
    </r>
    <r>
      <rPr>
        <sz val="9"/>
        <rFont val="宋体"/>
        <family val="3"/>
        <charset val="134"/>
      </rPr>
      <t>一栏是指账面原值与</t>
    </r>
    <r>
      <rPr>
        <sz val="9"/>
        <rFont val="Arial Narrow"/>
        <family val="2"/>
      </rPr>
      <t>“</t>
    </r>
    <r>
      <rPr>
        <sz val="9"/>
        <rFont val="宋体"/>
        <family val="3"/>
        <charset val="134"/>
      </rPr>
      <t>建筑面积</t>
    </r>
    <r>
      <rPr>
        <sz val="9"/>
        <rFont val="Arial Narrow"/>
        <family val="2"/>
      </rPr>
      <t>”</t>
    </r>
    <r>
      <rPr>
        <sz val="9"/>
        <rFont val="宋体"/>
        <family val="3"/>
        <charset val="134"/>
      </rPr>
      <t>的比值。
对于盘盈、盘亏、毁损、报废、闲置等非正常资产状况应在备注栏中说明！</t>
    </r>
  </si>
  <si>
    <r>
      <rPr>
        <b/>
        <i/>
        <sz val="9"/>
        <rFont val="Arial Narrow"/>
        <family val="2"/>
      </rPr>
      <t>(2)</t>
    </r>
    <r>
      <rPr>
        <b/>
        <i/>
        <sz val="9"/>
        <rFont val="宋体"/>
        <family val="3"/>
        <charset val="134"/>
      </rPr>
      <t>表</t>
    </r>
    <r>
      <rPr>
        <b/>
        <i/>
        <sz val="9"/>
        <rFont val="Arial Narrow"/>
        <family val="2"/>
      </rPr>
      <t>4-6-2</t>
    </r>
    <r>
      <rPr>
        <b/>
        <i/>
        <sz val="9"/>
        <rFont val="宋体"/>
        <family val="3"/>
        <charset val="134"/>
      </rPr>
      <t>构筑物和表</t>
    </r>
    <r>
      <rPr>
        <b/>
        <i/>
        <sz val="9"/>
        <rFont val="Arial Narrow"/>
        <family val="2"/>
      </rPr>
      <t>4-6-3</t>
    </r>
    <r>
      <rPr>
        <b/>
        <i/>
        <sz val="9"/>
        <rFont val="宋体"/>
        <family val="3"/>
        <charset val="134"/>
      </rPr>
      <t>管道沟槽</t>
    </r>
  </si>
  <si>
    <r>
      <rPr>
        <sz val="9"/>
        <rFont val="宋体"/>
        <family val="3"/>
        <charset val="134"/>
      </rPr>
      <t>构筑物指与建筑物相匹配的场地、水池、围墙、道路等设施。</t>
    </r>
  </si>
  <si>
    <r>
      <rPr>
        <sz val="9"/>
        <rFont val="宋体"/>
        <family val="3"/>
        <charset val="134"/>
      </rPr>
      <t>各项目填写要求如下：</t>
    </r>
  </si>
  <si>
    <r>
      <rPr>
        <sz val="9"/>
        <rFont val="Arial Narrow"/>
        <family val="2"/>
      </rPr>
      <t>(1)</t>
    </r>
    <r>
      <rPr>
        <sz val="9"/>
        <rFont val="宋体"/>
        <family val="3"/>
        <charset val="134"/>
      </rPr>
      <t>水池：单位</t>
    </r>
    <r>
      <rPr>
        <sz val="9"/>
        <rFont val="Arial Narrow"/>
        <family val="2"/>
      </rPr>
      <t>“</t>
    </r>
    <r>
      <rPr>
        <sz val="9"/>
        <rFont val="宋体"/>
        <family val="3"/>
        <charset val="134"/>
      </rPr>
      <t>个</t>
    </r>
    <r>
      <rPr>
        <sz val="9"/>
        <rFont val="Arial Narrow"/>
        <family val="2"/>
      </rPr>
      <t>”</t>
    </r>
    <r>
      <rPr>
        <sz val="9"/>
        <rFont val="宋体"/>
        <family val="3"/>
        <charset val="134"/>
      </rPr>
      <t>，结构类型：砖、钢筋砼等，规格：外形</t>
    </r>
    <r>
      <rPr>
        <sz val="9"/>
        <rFont val="Arial Narrow"/>
        <family val="2"/>
      </rPr>
      <t>”</t>
    </r>
    <r>
      <rPr>
        <sz val="9"/>
        <rFont val="宋体"/>
        <family val="3"/>
        <charset val="134"/>
      </rPr>
      <t>长</t>
    </r>
    <r>
      <rPr>
        <sz val="9"/>
        <rFont val="Arial Narrow"/>
        <family val="2"/>
      </rPr>
      <t>l´</t>
    </r>
    <r>
      <rPr>
        <sz val="9"/>
        <rFont val="宋体"/>
        <family val="3"/>
        <charset val="134"/>
      </rPr>
      <t>宽</t>
    </r>
    <r>
      <rPr>
        <sz val="9"/>
        <rFont val="Arial Narrow"/>
        <family val="2"/>
      </rPr>
      <t>b´</t>
    </r>
    <r>
      <rPr>
        <sz val="9"/>
        <rFont val="宋体"/>
        <family val="3"/>
        <charset val="134"/>
      </rPr>
      <t>高</t>
    </r>
    <r>
      <rPr>
        <sz val="9"/>
        <rFont val="Arial Narrow"/>
        <family val="2"/>
      </rPr>
      <t>h(m)”</t>
    </r>
    <r>
      <rPr>
        <sz val="9"/>
        <rFont val="宋体"/>
        <family val="3"/>
        <charset val="134"/>
      </rPr>
      <t>，</t>
    </r>
    <r>
      <rPr>
        <sz val="9"/>
        <rFont val="Arial Narrow"/>
        <family val="2"/>
      </rPr>
      <t>”</t>
    </r>
    <r>
      <rPr>
        <sz val="9"/>
        <rFont val="宋体"/>
        <family val="3"/>
        <charset val="134"/>
      </rPr>
      <t>容积</t>
    </r>
    <r>
      <rPr>
        <sz val="9"/>
        <rFont val="Arial Narrow"/>
        <family val="2"/>
      </rPr>
      <t>m3”,</t>
    </r>
    <r>
      <rPr>
        <sz val="9"/>
        <rFont val="宋体"/>
        <family val="3"/>
        <charset val="134"/>
      </rPr>
      <t>有盖或无盖；例如</t>
    </r>
    <r>
      <rPr>
        <sz val="9"/>
        <rFont val="Arial Narrow"/>
        <family val="2"/>
      </rPr>
      <t>15´55´30</t>
    </r>
    <r>
      <rPr>
        <sz val="9"/>
        <rFont val="宋体"/>
        <family val="3"/>
        <charset val="134"/>
      </rPr>
      <t>，</t>
    </r>
    <r>
      <rPr>
        <sz val="9"/>
        <rFont val="Arial Narrow"/>
        <family val="2"/>
      </rPr>
      <t>22m3</t>
    </r>
    <r>
      <rPr>
        <sz val="9"/>
        <rFont val="宋体"/>
        <family val="3"/>
        <charset val="134"/>
      </rPr>
      <t>，有盖。</t>
    </r>
  </si>
  <si>
    <r>
      <rPr>
        <sz val="9"/>
        <rFont val="Arial Narrow"/>
        <family val="2"/>
      </rPr>
      <t>(2)</t>
    </r>
    <r>
      <rPr>
        <sz val="9"/>
        <rFont val="宋体"/>
        <family val="3"/>
        <charset val="134"/>
      </rPr>
      <t>烟囱、水塔：单位：</t>
    </r>
    <r>
      <rPr>
        <sz val="9"/>
        <rFont val="Arial Narrow"/>
        <family val="2"/>
      </rPr>
      <t>“</t>
    </r>
    <r>
      <rPr>
        <sz val="9"/>
        <rFont val="宋体"/>
        <family val="3"/>
        <charset val="134"/>
      </rPr>
      <t>座</t>
    </r>
    <r>
      <rPr>
        <sz val="9"/>
        <rFont val="Arial Narrow"/>
        <family val="2"/>
      </rPr>
      <t>”</t>
    </r>
    <r>
      <rPr>
        <sz val="9"/>
        <rFont val="宋体"/>
        <family val="3"/>
        <charset val="134"/>
      </rPr>
      <t>，结构类型：</t>
    </r>
    <r>
      <rPr>
        <sz val="9"/>
        <rFont val="Arial Narrow"/>
        <family val="2"/>
      </rPr>
      <t>“</t>
    </r>
    <r>
      <rPr>
        <sz val="9"/>
        <rFont val="宋体"/>
        <family val="3"/>
        <charset val="134"/>
      </rPr>
      <t>砖，钢筋砼</t>
    </r>
    <r>
      <rPr>
        <sz val="9"/>
        <rFont val="Arial Narrow"/>
        <family val="2"/>
      </rPr>
      <t>”</t>
    </r>
    <r>
      <rPr>
        <sz val="9"/>
        <rFont val="宋体"/>
        <family val="3"/>
        <charset val="134"/>
      </rPr>
      <t>等，规格：</t>
    </r>
    <r>
      <rPr>
        <sz val="9"/>
        <rFont val="Arial Narrow"/>
        <family val="2"/>
      </rPr>
      <t>“</t>
    </r>
    <r>
      <rPr>
        <sz val="9"/>
        <rFont val="宋体"/>
        <family val="3"/>
        <charset val="134"/>
      </rPr>
      <t>高</t>
    </r>
    <r>
      <rPr>
        <sz val="9"/>
        <rFont val="Arial Narrow"/>
        <family val="2"/>
      </rPr>
      <t>h´</t>
    </r>
    <r>
      <rPr>
        <sz val="9"/>
        <rFont val="宋体"/>
        <family val="3"/>
        <charset val="134"/>
      </rPr>
      <t>上口直径</t>
    </r>
    <r>
      <rPr>
        <sz val="9"/>
        <rFont val="Arial Narrow"/>
        <family val="2"/>
      </rPr>
      <t>(m)</t>
    </r>
    <r>
      <rPr>
        <sz val="9"/>
        <rFont val="宋体"/>
        <family val="3"/>
        <charset val="134"/>
      </rPr>
      <t>。</t>
    </r>
    <r>
      <rPr>
        <sz val="9"/>
        <rFont val="Arial Narrow"/>
        <family val="2"/>
      </rPr>
      <t>”</t>
    </r>
    <r>
      <rPr>
        <sz val="9"/>
        <rFont val="宋体"/>
        <family val="3"/>
        <charset val="134"/>
      </rPr>
      <t>例：</t>
    </r>
    <r>
      <rPr>
        <sz val="9"/>
        <rFont val="Arial Narrow"/>
        <family val="2"/>
      </rPr>
      <t xml:space="preserve"> 60´2.5</t>
    </r>
  </si>
  <si>
    <r>
      <rPr>
        <sz val="9"/>
        <rFont val="Arial Narrow"/>
        <family val="2"/>
      </rPr>
      <t>(3)</t>
    </r>
    <r>
      <rPr>
        <sz val="9"/>
        <rFont val="宋体"/>
        <family val="3"/>
        <charset val="134"/>
      </rPr>
      <t>框架：单位：</t>
    </r>
    <r>
      <rPr>
        <sz val="9"/>
        <rFont val="Arial Narrow"/>
        <family val="2"/>
      </rPr>
      <t>“</t>
    </r>
    <r>
      <rPr>
        <sz val="9"/>
        <rFont val="宋体"/>
        <family val="3"/>
        <charset val="134"/>
      </rPr>
      <t>座</t>
    </r>
    <r>
      <rPr>
        <sz val="9"/>
        <rFont val="Arial Narrow"/>
        <family val="2"/>
      </rPr>
      <t>”</t>
    </r>
    <r>
      <rPr>
        <sz val="9"/>
        <rFont val="宋体"/>
        <family val="3"/>
        <charset val="134"/>
      </rPr>
      <t>或</t>
    </r>
    <r>
      <rPr>
        <sz val="9"/>
        <rFont val="Arial Narrow"/>
        <family val="2"/>
      </rPr>
      <t>“t”(</t>
    </r>
    <r>
      <rPr>
        <sz val="9"/>
        <rFont val="宋体"/>
        <family val="3"/>
        <charset val="134"/>
      </rPr>
      <t>用于钢框架</t>
    </r>
    <r>
      <rPr>
        <sz val="9"/>
        <rFont val="Arial Narrow"/>
        <family val="2"/>
      </rPr>
      <t>)</t>
    </r>
    <r>
      <rPr>
        <sz val="9"/>
        <rFont val="宋体"/>
        <family val="3"/>
        <charset val="134"/>
      </rPr>
      <t>、结构类型：</t>
    </r>
    <r>
      <rPr>
        <sz val="9"/>
        <rFont val="Arial Narrow"/>
        <family val="2"/>
      </rPr>
      <t>“</t>
    </r>
    <r>
      <rPr>
        <sz val="9"/>
        <rFont val="宋体"/>
        <family val="3"/>
        <charset val="134"/>
      </rPr>
      <t>钢筋砼</t>
    </r>
    <r>
      <rPr>
        <sz val="9"/>
        <rFont val="Arial Narrow"/>
        <family val="2"/>
      </rPr>
      <t>”</t>
    </r>
    <r>
      <rPr>
        <sz val="9"/>
        <rFont val="宋体"/>
        <family val="3"/>
        <charset val="134"/>
      </rPr>
      <t>或</t>
    </r>
    <r>
      <rPr>
        <sz val="9"/>
        <rFont val="Arial Narrow"/>
        <family val="2"/>
      </rPr>
      <t>“</t>
    </r>
    <r>
      <rPr>
        <sz val="9"/>
        <rFont val="宋体"/>
        <family val="3"/>
        <charset val="134"/>
      </rPr>
      <t>钢结构</t>
    </r>
    <r>
      <rPr>
        <sz val="9"/>
        <rFont val="Arial Narrow"/>
        <family val="2"/>
      </rPr>
      <t>”</t>
    </r>
    <r>
      <rPr>
        <sz val="9"/>
        <rFont val="宋体"/>
        <family val="3"/>
        <charset val="134"/>
      </rPr>
      <t>等，规格：</t>
    </r>
    <r>
      <rPr>
        <sz val="9"/>
        <rFont val="Arial Narrow"/>
        <family val="2"/>
      </rPr>
      <t>“</t>
    </r>
    <r>
      <rPr>
        <sz val="9"/>
        <rFont val="宋体"/>
        <family val="3"/>
        <charset val="134"/>
      </rPr>
      <t>长</t>
    </r>
    <r>
      <rPr>
        <sz val="9"/>
        <rFont val="Arial Narrow"/>
        <family val="2"/>
      </rPr>
      <t>l´</t>
    </r>
    <r>
      <rPr>
        <sz val="9"/>
        <rFont val="宋体"/>
        <family val="3"/>
        <charset val="134"/>
      </rPr>
      <t>宽</t>
    </r>
    <r>
      <rPr>
        <sz val="9"/>
        <rFont val="Arial Narrow"/>
        <family val="2"/>
      </rPr>
      <t>b´</t>
    </r>
    <r>
      <rPr>
        <sz val="9"/>
        <rFont val="宋体"/>
        <family val="3"/>
        <charset val="134"/>
      </rPr>
      <t>高</t>
    </r>
    <r>
      <rPr>
        <sz val="9"/>
        <rFont val="Arial Narrow"/>
        <family val="2"/>
      </rPr>
      <t>h(m)”</t>
    </r>
    <r>
      <rPr>
        <sz val="9"/>
        <rFont val="宋体"/>
        <family val="3"/>
        <charset val="134"/>
      </rPr>
      <t>例：</t>
    </r>
    <r>
      <rPr>
        <sz val="9"/>
        <rFont val="Arial Narrow"/>
        <family val="2"/>
      </rPr>
      <t>120´18´50</t>
    </r>
  </si>
  <si>
    <r>
      <rPr>
        <sz val="9"/>
        <rFont val="Arial Narrow"/>
        <family val="2"/>
      </rPr>
      <t>(4)</t>
    </r>
    <r>
      <rPr>
        <sz val="9"/>
        <rFont val="宋体"/>
        <family val="3"/>
        <charset val="134"/>
      </rPr>
      <t>水井：单位：</t>
    </r>
    <r>
      <rPr>
        <sz val="9"/>
        <rFont val="Arial Narrow"/>
        <family val="2"/>
      </rPr>
      <t>“</t>
    </r>
    <r>
      <rPr>
        <sz val="9"/>
        <rFont val="宋体"/>
        <family val="3"/>
        <charset val="134"/>
      </rPr>
      <t>口</t>
    </r>
    <r>
      <rPr>
        <sz val="9"/>
        <rFont val="Arial Narrow"/>
        <family val="2"/>
      </rPr>
      <t>”</t>
    </r>
    <r>
      <rPr>
        <sz val="9"/>
        <rFont val="宋体"/>
        <family val="3"/>
        <charset val="134"/>
      </rPr>
      <t>、结构类型：</t>
    </r>
    <r>
      <rPr>
        <sz val="9"/>
        <rFont val="Arial Narrow"/>
        <family val="2"/>
      </rPr>
      <t>“</t>
    </r>
    <r>
      <rPr>
        <sz val="9"/>
        <rFont val="宋体"/>
        <family val="3"/>
        <charset val="134"/>
      </rPr>
      <t>砖、钢筋砼</t>
    </r>
    <r>
      <rPr>
        <sz val="9"/>
        <rFont val="Arial Narrow"/>
        <family val="2"/>
      </rPr>
      <t>”</t>
    </r>
    <r>
      <rPr>
        <sz val="9"/>
        <rFont val="宋体"/>
        <family val="3"/>
        <charset val="134"/>
      </rPr>
      <t>等，规格：深</t>
    </r>
    <r>
      <rPr>
        <sz val="9"/>
        <rFont val="Arial Narrow"/>
        <family val="2"/>
      </rPr>
      <t>h´</t>
    </r>
    <r>
      <rPr>
        <sz val="9"/>
        <rFont val="宋体"/>
        <family val="3"/>
        <charset val="134"/>
      </rPr>
      <t>上口直径</t>
    </r>
    <r>
      <rPr>
        <sz val="9"/>
        <rFont val="Arial Narrow"/>
        <family val="2"/>
      </rPr>
      <t>D(m)</t>
    </r>
    <r>
      <rPr>
        <sz val="9"/>
        <rFont val="宋体"/>
        <family val="3"/>
        <charset val="134"/>
      </rPr>
      <t>；例：</t>
    </r>
    <r>
      <rPr>
        <sz val="9"/>
        <rFont val="Arial Narrow"/>
        <family val="2"/>
      </rPr>
      <t>60´2</t>
    </r>
    <r>
      <rPr>
        <sz val="9"/>
        <rFont val="宋体"/>
        <family val="3"/>
        <charset val="134"/>
      </rPr>
      <t>；</t>
    </r>
  </si>
  <si>
    <r>
      <rPr>
        <sz val="9"/>
        <rFont val="Arial Narrow"/>
        <family val="2"/>
      </rPr>
      <t>(5)</t>
    </r>
    <r>
      <rPr>
        <sz val="9"/>
        <rFont val="宋体"/>
        <family val="3"/>
        <charset val="134"/>
      </rPr>
      <t>道路：单位</t>
    </r>
    <r>
      <rPr>
        <sz val="9"/>
        <rFont val="Arial Narrow"/>
        <family val="2"/>
      </rPr>
      <t>“m”,</t>
    </r>
    <r>
      <rPr>
        <sz val="9"/>
        <rFont val="宋体"/>
        <family val="3"/>
        <charset val="134"/>
      </rPr>
      <t>结构类型</t>
    </r>
    <r>
      <rPr>
        <sz val="9"/>
        <rFont val="Arial Narrow"/>
        <family val="2"/>
      </rPr>
      <t>“</t>
    </r>
    <r>
      <rPr>
        <sz val="9"/>
        <rFont val="宋体"/>
        <family val="3"/>
        <charset val="134"/>
      </rPr>
      <t>砼面、沥青面、砖面</t>
    </r>
    <r>
      <rPr>
        <sz val="9"/>
        <rFont val="Arial Narrow"/>
        <family val="2"/>
      </rPr>
      <t>”</t>
    </r>
    <r>
      <rPr>
        <sz val="9"/>
        <rFont val="宋体"/>
        <family val="3"/>
        <charset val="134"/>
      </rPr>
      <t>等，规格：</t>
    </r>
    <r>
      <rPr>
        <sz val="9"/>
        <rFont val="Arial Narrow"/>
        <family val="2"/>
      </rPr>
      <t>“</t>
    </r>
    <r>
      <rPr>
        <sz val="9"/>
        <rFont val="宋体"/>
        <family val="3"/>
        <charset val="134"/>
      </rPr>
      <t>宽</t>
    </r>
    <r>
      <rPr>
        <sz val="9"/>
        <rFont val="Arial Narrow"/>
        <family val="2"/>
      </rPr>
      <t>b(m)</t>
    </r>
    <r>
      <rPr>
        <sz val="9"/>
        <rFont val="宋体"/>
        <family val="3"/>
        <charset val="134"/>
      </rPr>
      <t>，</t>
    </r>
    <r>
      <rPr>
        <sz val="9"/>
        <rFont val="Arial Narrow"/>
        <family val="2"/>
      </rPr>
      <t>δ</t>
    </r>
    <r>
      <rPr>
        <sz val="9"/>
        <rFont val="宋体"/>
        <family val="3"/>
        <charset val="134"/>
      </rPr>
      <t>厚</t>
    </r>
    <r>
      <rPr>
        <sz val="9"/>
        <rFont val="Arial Narrow"/>
        <family val="2"/>
      </rPr>
      <t>(mm)”</t>
    </r>
    <r>
      <rPr>
        <sz val="9"/>
        <rFont val="宋体"/>
        <family val="3"/>
        <charset val="134"/>
      </rPr>
      <t>，例：</t>
    </r>
    <r>
      <rPr>
        <sz val="9"/>
        <rFont val="Arial Narrow"/>
        <family val="2"/>
      </rPr>
      <t>b =6m</t>
    </r>
    <r>
      <rPr>
        <sz val="9"/>
        <rFont val="宋体"/>
        <family val="3"/>
        <charset val="134"/>
      </rPr>
      <t>，</t>
    </r>
    <r>
      <rPr>
        <sz val="9"/>
        <rFont val="Arial Narrow"/>
        <family val="2"/>
      </rPr>
      <t>δ=200mm</t>
    </r>
    <r>
      <rPr>
        <sz val="9"/>
        <rFont val="宋体"/>
        <family val="3"/>
        <charset val="134"/>
      </rPr>
      <t>；</t>
    </r>
  </si>
  <si>
    <r>
      <rPr>
        <sz val="9"/>
        <rFont val="Arial Narrow"/>
        <family val="2"/>
      </rPr>
      <t>(6)</t>
    </r>
    <r>
      <rPr>
        <sz val="9"/>
        <rFont val="宋体"/>
        <family val="3"/>
        <charset val="134"/>
      </rPr>
      <t>围墙：单位</t>
    </r>
    <r>
      <rPr>
        <sz val="9"/>
        <rFont val="Arial Narrow"/>
        <family val="2"/>
      </rPr>
      <t>“m”</t>
    </r>
    <r>
      <rPr>
        <sz val="9"/>
        <rFont val="宋体"/>
        <family val="3"/>
        <charset val="134"/>
      </rPr>
      <t>，结构类型</t>
    </r>
    <r>
      <rPr>
        <sz val="9"/>
        <rFont val="Arial Narrow"/>
        <family val="2"/>
      </rPr>
      <t>“</t>
    </r>
    <r>
      <rPr>
        <sz val="9"/>
        <rFont val="宋体"/>
        <family val="3"/>
        <charset val="134"/>
      </rPr>
      <t>砖砌、砖铁栏杆</t>
    </r>
    <r>
      <rPr>
        <sz val="9"/>
        <rFont val="Arial Narrow"/>
        <family val="2"/>
      </rPr>
      <t>”</t>
    </r>
    <r>
      <rPr>
        <sz val="9"/>
        <rFont val="宋体"/>
        <family val="3"/>
        <charset val="134"/>
      </rPr>
      <t>等，规格：</t>
    </r>
    <r>
      <rPr>
        <sz val="9"/>
        <rFont val="Arial Narrow"/>
        <family val="2"/>
      </rPr>
      <t>“</t>
    </r>
    <r>
      <rPr>
        <sz val="9"/>
        <rFont val="宋体"/>
        <family val="3"/>
        <charset val="134"/>
      </rPr>
      <t>高</t>
    </r>
    <r>
      <rPr>
        <sz val="9"/>
        <rFont val="Arial Narrow"/>
        <family val="2"/>
      </rPr>
      <t>h(m),</t>
    </r>
    <r>
      <rPr>
        <sz val="9"/>
        <rFont val="宋体"/>
        <family val="3"/>
        <charset val="134"/>
      </rPr>
      <t>例：</t>
    </r>
    <r>
      <rPr>
        <sz val="9"/>
        <rFont val="Arial Narrow"/>
        <family val="2"/>
      </rPr>
      <t>h=2 m</t>
    </r>
    <r>
      <rPr>
        <sz val="9"/>
        <rFont val="宋体"/>
        <family val="3"/>
        <charset val="134"/>
      </rPr>
      <t>，对于砖墙还应填写墙厚，例：</t>
    </r>
    <r>
      <rPr>
        <sz val="9"/>
        <rFont val="Arial Narrow"/>
        <family val="2"/>
      </rPr>
      <t>h=2m</t>
    </r>
    <r>
      <rPr>
        <sz val="9"/>
        <rFont val="宋体"/>
        <family val="3"/>
        <charset val="134"/>
      </rPr>
      <t>，</t>
    </r>
    <r>
      <rPr>
        <sz val="9"/>
        <rFont val="Arial Narrow"/>
        <family val="2"/>
      </rPr>
      <t>δ=240(mm)</t>
    </r>
    <r>
      <rPr>
        <sz val="9"/>
        <rFont val="宋体"/>
        <family val="3"/>
        <charset val="134"/>
      </rPr>
      <t>；</t>
    </r>
  </si>
  <si>
    <r>
      <rPr>
        <sz val="9"/>
        <rFont val="Arial Narrow"/>
        <family val="2"/>
      </rPr>
      <t>(7)</t>
    </r>
    <r>
      <rPr>
        <sz val="9"/>
        <rFont val="宋体"/>
        <family val="3"/>
        <charset val="134"/>
      </rPr>
      <t>地沟：单位</t>
    </r>
    <r>
      <rPr>
        <sz val="9"/>
        <rFont val="Arial Narrow"/>
        <family val="2"/>
      </rPr>
      <t>“m”</t>
    </r>
    <r>
      <rPr>
        <sz val="9"/>
        <rFont val="宋体"/>
        <family val="3"/>
        <charset val="134"/>
      </rPr>
      <t>，结构类型：</t>
    </r>
    <r>
      <rPr>
        <sz val="9"/>
        <rFont val="Arial Narrow"/>
        <family val="2"/>
      </rPr>
      <t>“</t>
    </r>
    <r>
      <rPr>
        <sz val="9"/>
        <rFont val="宋体"/>
        <family val="3"/>
        <charset val="134"/>
      </rPr>
      <t>砖、砼</t>
    </r>
    <r>
      <rPr>
        <sz val="9"/>
        <rFont val="Arial Narrow"/>
        <family val="2"/>
      </rPr>
      <t>”</t>
    </r>
    <r>
      <rPr>
        <sz val="9"/>
        <rFont val="宋体"/>
        <family val="3"/>
        <charset val="134"/>
      </rPr>
      <t>等，规格：</t>
    </r>
    <r>
      <rPr>
        <sz val="9"/>
        <rFont val="Arial Narrow"/>
        <family val="2"/>
      </rPr>
      <t>“</t>
    </r>
    <r>
      <rPr>
        <sz val="9"/>
        <rFont val="宋体"/>
        <family val="3"/>
        <charset val="134"/>
      </rPr>
      <t>宽</t>
    </r>
    <r>
      <rPr>
        <sz val="9"/>
        <rFont val="Arial Narrow"/>
        <family val="2"/>
      </rPr>
      <t>b´</t>
    </r>
    <r>
      <rPr>
        <sz val="9"/>
        <rFont val="宋体"/>
        <family val="3"/>
        <charset val="134"/>
      </rPr>
      <t>深</t>
    </r>
    <r>
      <rPr>
        <sz val="9"/>
        <rFont val="Arial Narrow"/>
        <family val="2"/>
      </rPr>
      <t>h(m)”,</t>
    </r>
    <r>
      <rPr>
        <sz val="9"/>
        <rFont val="宋体"/>
        <family val="3"/>
        <charset val="134"/>
      </rPr>
      <t>例：</t>
    </r>
    <r>
      <rPr>
        <sz val="9"/>
        <rFont val="Arial Narrow"/>
        <family val="2"/>
      </rPr>
      <t>5´2</t>
    </r>
    <r>
      <rPr>
        <sz val="9"/>
        <rFont val="宋体"/>
        <family val="3"/>
        <charset val="134"/>
      </rPr>
      <t>；</t>
    </r>
  </si>
  <si>
    <r>
      <rPr>
        <sz val="9"/>
        <rFont val="Arial Narrow"/>
        <family val="2"/>
      </rPr>
      <t>(8)</t>
    </r>
    <r>
      <rPr>
        <sz val="9"/>
        <rFont val="宋体"/>
        <family val="3"/>
        <charset val="134"/>
      </rPr>
      <t>挡土墙：单位</t>
    </r>
    <r>
      <rPr>
        <sz val="9"/>
        <rFont val="Arial Narrow"/>
        <family val="2"/>
      </rPr>
      <t>“m3”</t>
    </r>
    <r>
      <rPr>
        <sz val="9"/>
        <rFont val="宋体"/>
        <family val="3"/>
        <charset val="134"/>
      </rPr>
      <t>，结构类型</t>
    </r>
    <r>
      <rPr>
        <sz val="9"/>
        <rFont val="Arial Narrow"/>
        <family val="2"/>
      </rPr>
      <t>“</t>
    </r>
    <r>
      <rPr>
        <sz val="9"/>
        <rFont val="宋体"/>
        <family val="3"/>
        <charset val="134"/>
      </rPr>
      <t>毛石、砼</t>
    </r>
    <r>
      <rPr>
        <sz val="9"/>
        <rFont val="Arial Narrow"/>
        <family val="2"/>
      </rPr>
      <t>”</t>
    </r>
    <r>
      <rPr>
        <sz val="9"/>
        <rFont val="宋体"/>
        <family val="3"/>
        <charset val="134"/>
      </rPr>
      <t>等。</t>
    </r>
  </si>
  <si>
    <r>
      <rPr>
        <b/>
        <i/>
        <sz val="9"/>
        <rFont val="Arial Narrow"/>
        <family val="2"/>
      </rPr>
      <t>(3)</t>
    </r>
    <r>
      <rPr>
        <b/>
        <i/>
        <sz val="9"/>
        <rFont val="宋体"/>
        <family val="3"/>
        <charset val="134"/>
      </rPr>
      <t>表</t>
    </r>
    <r>
      <rPr>
        <b/>
        <i/>
        <sz val="9"/>
        <rFont val="Arial Narrow"/>
        <family val="2"/>
      </rPr>
      <t>4-6-4</t>
    </r>
    <r>
      <rPr>
        <b/>
        <i/>
        <sz val="9"/>
        <rFont val="宋体"/>
        <family val="3"/>
        <charset val="134"/>
      </rPr>
      <t>机器设备</t>
    </r>
  </si>
  <si>
    <r>
      <rPr>
        <sz val="9"/>
        <rFont val="宋体"/>
        <family val="3"/>
        <charset val="134"/>
      </rPr>
      <t>机器设备原则上按单台</t>
    </r>
    <r>
      <rPr>
        <sz val="9"/>
        <rFont val="Arial Narrow"/>
        <family val="2"/>
      </rPr>
      <t>(</t>
    </r>
    <r>
      <rPr>
        <sz val="9"/>
        <rFont val="宋体"/>
        <family val="3"/>
        <charset val="134"/>
      </rPr>
      <t>套</t>
    </r>
    <r>
      <rPr>
        <sz val="9"/>
        <rFont val="Arial Narrow"/>
        <family val="2"/>
      </rPr>
      <t>)</t>
    </r>
    <r>
      <rPr>
        <sz val="9"/>
        <rFont val="宋体"/>
        <family val="3"/>
        <charset val="134"/>
      </rPr>
      <t>填列，即每行只填一台</t>
    </r>
    <r>
      <rPr>
        <sz val="9"/>
        <rFont val="Arial Narrow"/>
        <family val="2"/>
      </rPr>
      <t>(</t>
    </r>
    <r>
      <rPr>
        <sz val="9"/>
        <rFont val="宋体"/>
        <family val="3"/>
        <charset val="134"/>
      </rPr>
      <t>套</t>
    </r>
    <r>
      <rPr>
        <sz val="9"/>
        <rFont val="Arial Narrow"/>
        <family val="2"/>
      </rPr>
      <t>)</t>
    </r>
    <r>
      <rPr>
        <sz val="9"/>
        <rFont val="宋体"/>
        <family val="3"/>
        <charset val="134"/>
      </rPr>
      <t>，如有</t>
    </r>
    <r>
      <rPr>
        <sz val="9"/>
        <rFont val="Arial Narrow"/>
        <family val="2"/>
      </rPr>
      <t>5</t>
    </r>
    <r>
      <rPr>
        <sz val="9"/>
        <rFont val="宋体"/>
        <family val="3"/>
        <charset val="134"/>
      </rPr>
      <t>台（套）相同设备，应填写</t>
    </r>
    <r>
      <rPr>
        <sz val="9"/>
        <rFont val="Arial Narrow"/>
        <family val="2"/>
      </rPr>
      <t>5</t>
    </r>
    <r>
      <rPr>
        <sz val="9"/>
        <rFont val="宋体"/>
        <family val="3"/>
        <charset val="134"/>
      </rPr>
      <t>行</t>
    </r>
    <r>
      <rPr>
        <sz val="9"/>
        <rFont val="Arial Narrow"/>
        <family val="2"/>
      </rPr>
      <t>(</t>
    </r>
    <r>
      <rPr>
        <sz val="9"/>
        <rFont val="宋体"/>
        <family val="3"/>
        <charset val="134"/>
      </rPr>
      <t>因为即使购置与启用日期相同，其使用状况或技术状况可能不同</t>
    </r>
    <r>
      <rPr>
        <sz val="9"/>
        <rFont val="Arial Narrow"/>
        <family val="2"/>
      </rPr>
      <t>)</t>
    </r>
    <r>
      <rPr>
        <sz val="9"/>
        <rFont val="宋体"/>
        <family val="3"/>
        <charset val="134"/>
      </rPr>
      <t>，但当存在同批购入、相同规格型号且使用环境及状况基本相同的多台（套）设备时，可合并将数量填入数量栏；</t>
    </r>
  </si>
  <si>
    <r>
      <rPr>
        <sz val="9"/>
        <rFont val="宋体"/>
        <family val="3"/>
        <charset val="134"/>
      </rPr>
      <t>如购置时为整套购入，账面值可填写整套价值，每套设备中的实物明细需分行按明细填列（明细不填账面值）。</t>
    </r>
  </si>
  <si>
    <r>
      <rPr>
        <sz val="9"/>
        <rFont val="宋体"/>
        <family val="3"/>
        <charset val="134"/>
      </rPr>
      <t>对停用、不需用、待报废、淘汰、盘亏、盘盈、二手设备等应在备注栏标明。</t>
    </r>
  </si>
  <si>
    <r>
      <rPr>
        <sz val="9"/>
        <rFont val="Arial Narrow"/>
        <family val="2"/>
      </rPr>
      <t>“</t>
    </r>
    <r>
      <rPr>
        <sz val="9"/>
        <rFont val="宋体"/>
        <family val="3"/>
        <charset val="134"/>
      </rPr>
      <t>设备名称</t>
    </r>
    <r>
      <rPr>
        <sz val="9"/>
        <rFont val="Arial Narrow"/>
        <family val="2"/>
      </rPr>
      <t>”</t>
    </r>
    <r>
      <rPr>
        <sz val="9"/>
        <rFont val="宋体"/>
        <family val="3"/>
        <charset val="134"/>
      </rPr>
      <t>、</t>
    </r>
    <r>
      <rPr>
        <sz val="9"/>
        <rFont val="Arial Narrow"/>
        <family val="2"/>
      </rPr>
      <t>“</t>
    </r>
    <r>
      <rPr>
        <sz val="9"/>
        <rFont val="宋体"/>
        <family val="3"/>
        <charset val="134"/>
      </rPr>
      <t>规格型号</t>
    </r>
    <r>
      <rPr>
        <sz val="9"/>
        <rFont val="Arial Narrow"/>
        <family val="2"/>
      </rPr>
      <t>”</t>
    </r>
    <r>
      <rPr>
        <sz val="9"/>
        <rFont val="宋体"/>
        <family val="3"/>
        <charset val="134"/>
      </rPr>
      <t>、</t>
    </r>
    <r>
      <rPr>
        <sz val="9"/>
        <rFont val="Arial Narrow"/>
        <family val="2"/>
      </rPr>
      <t>“</t>
    </r>
    <r>
      <rPr>
        <sz val="9"/>
        <rFont val="宋体"/>
        <family val="3"/>
        <charset val="134"/>
      </rPr>
      <t>生产厂家</t>
    </r>
    <r>
      <rPr>
        <sz val="9"/>
        <rFont val="Arial Narrow"/>
        <family val="2"/>
      </rPr>
      <t>”</t>
    </r>
    <r>
      <rPr>
        <sz val="9"/>
        <rFont val="宋体"/>
        <family val="3"/>
        <charset val="134"/>
      </rPr>
      <t>要按设备铭牌填写。</t>
    </r>
  </si>
  <si>
    <r>
      <rPr>
        <sz val="9"/>
        <rFont val="Arial Narrow"/>
        <family val="2"/>
      </rPr>
      <t>“</t>
    </r>
    <r>
      <rPr>
        <sz val="9"/>
        <rFont val="宋体"/>
        <family val="3"/>
        <charset val="134"/>
      </rPr>
      <t>启用年月</t>
    </r>
    <r>
      <rPr>
        <sz val="9"/>
        <rFont val="Arial Narrow"/>
        <family val="2"/>
      </rPr>
      <t>”</t>
    </r>
    <r>
      <rPr>
        <sz val="9"/>
        <rFont val="宋体"/>
        <family val="3"/>
        <charset val="134"/>
      </rPr>
      <t>指机器设备的实际启用年月。</t>
    </r>
  </si>
  <si>
    <r>
      <rPr>
        <sz val="9"/>
        <rFont val="Arial Narrow"/>
        <family val="2"/>
      </rPr>
      <t>“</t>
    </r>
    <r>
      <rPr>
        <sz val="9"/>
        <rFont val="宋体"/>
        <family val="3"/>
        <charset val="134"/>
      </rPr>
      <t>存放地点</t>
    </r>
    <r>
      <rPr>
        <sz val="9"/>
        <rFont val="Arial Narrow"/>
        <family val="2"/>
      </rPr>
      <t>”</t>
    </r>
    <r>
      <rPr>
        <sz val="9"/>
        <rFont val="宋体"/>
        <family val="3"/>
        <charset val="134"/>
      </rPr>
      <t>填写最基层的单位。</t>
    </r>
  </si>
  <si>
    <r>
      <rPr>
        <b/>
        <i/>
        <sz val="9"/>
        <rFont val="Arial Narrow"/>
        <family val="2"/>
      </rPr>
      <t>(4)</t>
    </r>
    <r>
      <rPr>
        <b/>
        <i/>
        <sz val="9"/>
        <rFont val="宋体"/>
        <family val="3"/>
        <charset val="134"/>
      </rPr>
      <t>表</t>
    </r>
    <r>
      <rPr>
        <b/>
        <i/>
        <sz val="9"/>
        <rFont val="Arial Narrow"/>
        <family val="2"/>
      </rPr>
      <t>4-6-5</t>
    </r>
    <r>
      <rPr>
        <b/>
        <i/>
        <sz val="9"/>
        <rFont val="宋体"/>
        <family val="3"/>
        <charset val="134"/>
      </rPr>
      <t>车辆</t>
    </r>
  </si>
  <si>
    <r>
      <rPr>
        <sz val="9"/>
        <rFont val="宋体"/>
        <family val="3"/>
        <charset val="134"/>
      </rPr>
      <t>车辆牌号指当地交管部门颁发的车辆牌照号</t>
    </r>
    <r>
      <rPr>
        <sz val="9"/>
        <rFont val="Arial Narrow"/>
        <family val="2"/>
      </rPr>
      <t>,</t>
    </r>
    <r>
      <rPr>
        <sz val="9"/>
        <rFont val="宋体"/>
        <family val="3"/>
        <charset val="134"/>
      </rPr>
      <t>车辆牌号要与车辆行驶证上的牌号一致。</t>
    </r>
  </si>
  <si>
    <r>
      <rPr>
        <sz val="9"/>
        <rFont val="Arial Narrow"/>
        <family val="2"/>
      </rPr>
      <t>“</t>
    </r>
    <r>
      <rPr>
        <sz val="9"/>
        <rFont val="宋体"/>
        <family val="3"/>
        <charset val="134"/>
      </rPr>
      <t>车辆名称及型号</t>
    </r>
    <r>
      <rPr>
        <sz val="9"/>
        <rFont val="Arial Narrow"/>
        <family val="2"/>
      </rPr>
      <t>”</t>
    </r>
    <r>
      <rPr>
        <sz val="9"/>
        <rFont val="宋体"/>
        <family val="3"/>
        <charset val="134"/>
      </rPr>
      <t>一栏中，要在车辆型号后面说明款式。如</t>
    </r>
    <r>
      <rPr>
        <sz val="9"/>
        <rFont val="Arial Narrow"/>
        <family val="2"/>
      </rPr>
      <t>“2000”</t>
    </r>
    <r>
      <rPr>
        <sz val="9"/>
        <rFont val="宋体"/>
        <family val="3"/>
        <charset val="134"/>
      </rPr>
      <t>型桑塔纳轿车。已行驶里程要根据基准日情况据实填写</t>
    </r>
    <r>
      <rPr>
        <sz val="9"/>
        <rFont val="Arial Narrow"/>
        <family val="2"/>
      </rPr>
      <t>,</t>
    </r>
    <r>
      <rPr>
        <sz val="9"/>
        <rFont val="宋体"/>
        <family val="3"/>
        <charset val="134"/>
      </rPr>
      <t>仪表盘发生更换的应在备注栏注明。</t>
    </r>
  </si>
  <si>
    <r>
      <rPr>
        <b/>
        <i/>
        <sz val="9"/>
        <rFont val="Arial Narrow"/>
        <family val="2"/>
      </rPr>
      <t>(5)</t>
    </r>
    <r>
      <rPr>
        <b/>
        <i/>
        <sz val="9"/>
        <rFont val="宋体"/>
        <family val="3"/>
        <charset val="134"/>
      </rPr>
      <t>表</t>
    </r>
    <r>
      <rPr>
        <b/>
        <i/>
        <sz val="9"/>
        <rFont val="Arial Narrow"/>
        <family val="2"/>
      </rPr>
      <t>4-6-6</t>
    </r>
    <r>
      <rPr>
        <b/>
        <i/>
        <sz val="9"/>
        <rFont val="宋体"/>
        <family val="3"/>
        <charset val="134"/>
      </rPr>
      <t>，电子设备</t>
    </r>
  </si>
  <si>
    <r>
      <rPr>
        <sz val="9"/>
        <rFont val="宋体"/>
        <family val="3"/>
        <charset val="134"/>
      </rPr>
      <t>电子设备是指自动化办公设备及家用电器，如计算机、打印机、复印机、传真机、各种空调机、冰柜、碎纸机、手机、寻呼机、电视机、音响设备、摄像机、开水器等。</t>
    </r>
  </si>
  <si>
    <r>
      <rPr>
        <sz val="9"/>
        <rFont val="宋体"/>
        <family val="3"/>
        <charset val="134"/>
      </rPr>
      <t>规格型号尽量填写主要技术参数</t>
    </r>
    <r>
      <rPr>
        <sz val="9"/>
        <rFont val="Arial Narrow"/>
        <family val="2"/>
      </rPr>
      <t>(</t>
    </r>
    <r>
      <rPr>
        <sz val="9"/>
        <rFont val="宋体"/>
        <family val="3"/>
        <charset val="134"/>
      </rPr>
      <t>配置</t>
    </r>
    <r>
      <rPr>
        <sz val="9"/>
        <rFont val="Arial Narrow"/>
        <family val="2"/>
      </rPr>
      <t>)</t>
    </r>
    <r>
      <rPr>
        <sz val="9"/>
        <rFont val="宋体"/>
        <family val="3"/>
        <charset val="134"/>
      </rPr>
      <t>，如电脑应填写主频、内存、硬盘、显示器；</t>
    </r>
  </si>
  <si>
    <r>
      <rPr>
        <sz val="9"/>
        <rFont val="宋体"/>
        <family val="3"/>
        <charset val="134"/>
      </rPr>
      <t>可参照表</t>
    </r>
    <r>
      <rPr>
        <sz val="9"/>
        <rFont val="Arial Narrow"/>
        <family val="2"/>
      </rPr>
      <t>5-2-1</t>
    </r>
    <r>
      <rPr>
        <sz val="9"/>
        <rFont val="宋体"/>
        <family val="3"/>
        <charset val="134"/>
      </rPr>
      <t>填写。</t>
    </r>
  </si>
  <si>
    <r>
      <rPr>
        <b/>
        <i/>
        <sz val="9"/>
        <rFont val="Arial Narrow"/>
        <family val="2"/>
      </rPr>
      <t>(6)</t>
    </r>
    <r>
      <rPr>
        <b/>
        <i/>
        <sz val="9"/>
        <rFont val="宋体"/>
        <family val="3"/>
        <charset val="134"/>
      </rPr>
      <t>表</t>
    </r>
    <r>
      <rPr>
        <b/>
        <i/>
        <sz val="9"/>
        <rFont val="Arial Narrow"/>
        <family val="2"/>
      </rPr>
      <t>4-6-7</t>
    </r>
    <r>
      <rPr>
        <b/>
        <i/>
        <sz val="9"/>
        <rFont val="宋体"/>
        <family val="3"/>
        <charset val="134"/>
      </rPr>
      <t>，土地</t>
    </r>
  </si>
  <si>
    <r>
      <rPr>
        <sz val="9"/>
        <rFont val="宋体"/>
        <family val="3"/>
        <charset val="134"/>
      </rPr>
      <t>参照无形资产土地</t>
    </r>
  </si>
  <si>
    <r>
      <rPr>
        <b/>
        <i/>
        <sz val="9"/>
        <rFont val="Arial Narrow"/>
        <family val="2"/>
      </rPr>
      <t>(7)</t>
    </r>
    <r>
      <rPr>
        <b/>
        <i/>
        <sz val="9"/>
        <rFont val="宋体"/>
        <family val="3"/>
        <charset val="134"/>
      </rPr>
      <t>表</t>
    </r>
    <r>
      <rPr>
        <b/>
        <i/>
        <sz val="9"/>
        <rFont val="Arial Narrow"/>
        <family val="2"/>
      </rPr>
      <t>4-7-1</t>
    </r>
    <r>
      <rPr>
        <b/>
        <i/>
        <sz val="9"/>
        <rFont val="宋体"/>
        <family val="3"/>
        <charset val="134"/>
      </rPr>
      <t>在建</t>
    </r>
    <r>
      <rPr>
        <b/>
        <i/>
        <sz val="9"/>
        <rFont val="Arial Narrow"/>
        <family val="2"/>
      </rPr>
      <t>-</t>
    </r>
    <r>
      <rPr>
        <b/>
        <i/>
        <sz val="9"/>
        <rFont val="宋体"/>
        <family val="3"/>
        <charset val="134"/>
      </rPr>
      <t>土建</t>
    </r>
  </si>
  <si>
    <r>
      <rPr>
        <sz val="9"/>
        <rFont val="Arial Narrow"/>
        <family val="2"/>
      </rPr>
      <t>“</t>
    </r>
    <r>
      <rPr>
        <sz val="9"/>
        <rFont val="宋体"/>
        <family val="3"/>
        <charset val="134"/>
      </rPr>
      <t>付款比例</t>
    </r>
    <r>
      <rPr>
        <sz val="9"/>
        <rFont val="Arial Narrow"/>
        <family val="2"/>
      </rPr>
      <t>”</t>
    </r>
    <r>
      <rPr>
        <sz val="9"/>
        <rFont val="宋体"/>
        <family val="3"/>
        <charset val="134"/>
      </rPr>
      <t>一栏是指该工程评估基准日时已付金额与概算总投资额之比；</t>
    </r>
  </si>
  <si>
    <r>
      <rPr>
        <sz val="9"/>
        <rFont val="Arial Narrow"/>
        <family val="2"/>
      </rPr>
      <t>“</t>
    </r>
    <r>
      <rPr>
        <sz val="9"/>
        <rFont val="宋体"/>
        <family val="3"/>
        <charset val="134"/>
      </rPr>
      <t>形象进度</t>
    </r>
    <r>
      <rPr>
        <sz val="9"/>
        <rFont val="Arial Narrow"/>
        <family val="2"/>
      </rPr>
      <t>”</t>
    </r>
    <r>
      <rPr>
        <sz val="9"/>
        <rFont val="宋体"/>
        <family val="3"/>
        <charset val="134"/>
      </rPr>
      <t>一栏是指该工程目前的实际完成程度；</t>
    </r>
  </si>
  <si>
    <r>
      <rPr>
        <sz val="9"/>
        <rFont val="宋体"/>
        <family val="3"/>
        <charset val="134"/>
      </rPr>
      <t>在备注栏标注在建工程的施工状况，比如：停工项目、竣工项目、施工项目；如已完工但尚未进行竣工决算，也请在备注中标明。</t>
    </r>
  </si>
  <si>
    <r>
      <rPr>
        <b/>
        <i/>
        <sz val="9"/>
        <rFont val="Arial Narrow"/>
        <family val="2"/>
      </rPr>
      <t>(8)</t>
    </r>
    <r>
      <rPr>
        <b/>
        <i/>
        <sz val="9"/>
        <rFont val="宋体"/>
        <family val="3"/>
        <charset val="134"/>
      </rPr>
      <t>表</t>
    </r>
    <r>
      <rPr>
        <b/>
        <i/>
        <sz val="9"/>
        <rFont val="Arial Narrow"/>
        <family val="2"/>
      </rPr>
      <t>4-7-2</t>
    </r>
    <r>
      <rPr>
        <b/>
        <i/>
        <sz val="9"/>
        <rFont val="宋体"/>
        <family val="3"/>
        <charset val="134"/>
      </rPr>
      <t>在建</t>
    </r>
    <r>
      <rPr>
        <b/>
        <i/>
        <sz val="9"/>
        <rFont val="Arial Narrow"/>
        <family val="2"/>
      </rPr>
      <t>-</t>
    </r>
    <r>
      <rPr>
        <b/>
        <i/>
        <sz val="9"/>
        <rFont val="宋体"/>
        <family val="3"/>
        <charset val="134"/>
      </rPr>
      <t>设备</t>
    </r>
  </si>
  <si>
    <r>
      <rPr>
        <sz val="9"/>
        <rFont val="Arial Narrow"/>
        <family val="2"/>
      </rPr>
      <t>“</t>
    </r>
    <r>
      <rPr>
        <sz val="9"/>
        <rFont val="宋体"/>
        <family val="3"/>
        <charset val="134"/>
      </rPr>
      <t>项目名称</t>
    </r>
    <r>
      <rPr>
        <sz val="9"/>
        <rFont val="Arial Narrow"/>
        <family val="2"/>
      </rPr>
      <t>”</t>
    </r>
    <r>
      <rPr>
        <sz val="9"/>
        <rFont val="宋体"/>
        <family val="3"/>
        <charset val="134"/>
      </rPr>
      <t>应与安装合同所列示的项目名称一致；</t>
    </r>
  </si>
  <si>
    <r>
      <rPr>
        <sz val="9"/>
        <rFont val="Arial Narrow"/>
        <family val="2"/>
      </rPr>
      <t>“</t>
    </r>
    <r>
      <rPr>
        <sz val="9"/>
        <rFont val="宋体"/>
        <family val="3"/>
        <charset val="134"/>
      </rPr>
      <t>资金成本</t>
    </r>
    <r>
      <rPr>
        <sz val="9"/>
        <rFont val="Arial Narrow"/>
        <family val="2"/>
      </rPr>
      <t>”</t>
    </r>
    <r>
      <rPr>
        <sz val="9"/>
        <rFont val="宋体"/>
        <family val="3"/>
        <charset val="134"/>
      </rPr>
      <t>指利息资本化。</t>
    </r>
  </si>
  <si>
    <r>
      <rPr>
        <sz val="9"/>
        <rFont val="Arial Narrow"/>
        <family val="2"/>
      </rPr>
      <t xml:space="preserve"> </t>
    </r>
    <r>
      <rPr>
        <sz val="9"/>
        <rFont val="宋体"/>
        <family val="3"/>
        <charset val="134"/>
      </rPr>
      <t>请按照工程项目整理填列本表，不应按照财务入账时间顺序填列。</t>
    </r>
  </si>
  <si>
    <r>
      <rPr>
        <b/>
        <i/>
        <sz val="9"/>
        <rFont val="Arial Narrow"/>
        <family val="2"/>
      </rPr>
      <t>(9)</t>
    </r>
    <r>
      <rPr>
        <b/>
        <i/>
        <sz val="9"/>
        <rFont val="宋体"/>
        <family val="3"/>
        <charset val="134"/>
      </rPr>
      <t>表</t>
    </r>
    <r>
      <rPr>
        <b/>
        <i/>
        <sz val="9"/>
        <rFont val="Arial Narrow"/>
        <family val="2"/>
      </rPr>
      <t>4-8</t>
    </r>
    <r>
      <rPr>
        <b/>
        <i/>
        <sz val="9"/>
        <rFont val="宋体"/>
        <family val="3"/>
        <charset val="134"/>
      </rPr>
      <t>工程物资</t>
    </r>
  </si>
  <si>
    <r>
      <rPr>
        <sz val="9"/>
        <rFont val="宋体"/>
        <family val="3"/>
        <charset val="134"/>
      </rPr>
      <t>工程物资的填列参照存货。</t>
    </r>
  </si>
  <si>
    <r>
      <rPr>
        <b/>
        <i/>
        <sz val="9"/>
        <rFont val="Arial Narrow"/>
        <family val="2"/>
      </rPr>
      <t>(10)</t>
    </r>
    <r>
      <rPr>
        <b/>
        <i/>
        <sz val="9"/>
        <rFont val="宋体"/>
        <family val="3"/>
        <charset val="134"/>
      </rPr>
      <t>表</t>
    </r>
    <r>
      <rPr>
        <b/>
        <i/>
        <sz val="9"/>
        <rFont val="Arial Narrow"/>
        <family val="2"/>
      </rPr>
      <t>4-9</t>
    </r>
    <r>
      <rPr>
        <b/>
        <i/>
        <sz val="9"/>
        <rFont val="宋体"/>
        <family val="3"/>
        <charset val="134"/>
      </rPr>
      <t>固定资产清理</t>
    </r>
  </si>
  <si>
    <r>
      <rPr>
        <sz val="9"/>
        <rFont val="宋体"/>
        <family val="3"/>
        <charset val="134"/>
      </rPr>
      <t>在此表中分笔说明具体内容。</t>
    </r>
  </si>
  <si>
    <r>
      <rPr>
        <b/>
        <i/>
        <sz val="9"/>
        <rFont val="Arial Narrow"/>
        <family val="2"/>
      </rPr>
      <t>(11)</t>
    </r>
    <r>
      <rPr>
        <b/>
        <i/>
        <sz val="9"/>
        <rFont val="宋体"/>
        <family val="3"/>
        <charset val="134"/>
      </rPr>
      <t>表</t>
    </r>
    <r>
      <rPr>
        <b/>
        <i/>
        <sz val="9"/>
        <rFont val="Arial Narrow"/>
        <family val="2"/>
      </rPr>
      <t>4-10</t>
    </r>
    <r>
      <rPr>
        <b/>
        <i/>
        <sz val="9"/>
        <rFont val="宋体"/>
        <family val="3"/>
        <charset val="134"/>
      </rPr>
      <t>生产性生物资产</t>
    </r>
  </si>
  <si>
    <r>
      <rPr>
        <sz val="9"/>
        <rFont val="宋体"/>
        <family val="3"/>
        <charset val="134"/>
      </rPr>
      <t>按照不同生物种类填写，并在备注中注明是否为自行营造或自行繁殖。</t>
    </r>
  </si>
  <si>
    <r>
      <rPr>
        <b/>
        <i/>
        <sz val="9"/>
        <rFont val="Arial Narrow"/>
        <family val="2"/>
      </rPr>
      <t>(12)</t>
    </r>
    <r>
      <rPr>
        <b/>
        <i/>
        <sz val="9"/>
        <rFont val="宋体"/>
        <family val="3"/>
        <charset val="134"/>
      </rPr>
      <t>表</t>
    </r>
    <r>
      <rPr>
        <b/>
        <i/>
        <sz val="9"/>
        <rFont val="Arial Narrow"/>
        <family val="2"/>
      </rPr>
      <t>4-11</t>
    </r>
    <r>
      <rPr>
        <b/>
        <i/>
        <sz val="9"/>
        <rFont val="宋体"/>
        <family val="3"/>
        <charset val="134"/>
      </rPr>
      <t>油气资产</t>
    </r>
  </si>
  <si>
    <r>
      <rPr>
        <sz val="9"/>
        <rFont val="宋体"/>
        <family val="3"/>
        <charset val="134"/>
      </rPr>
      <t>按照不同矿区（或油田）和油井及其设施填列</t>
    </r>
  </si>
  <si>
    <r>
      <rPr>
        <b/>
        <sz val="9"/>
        <rFont val="Arial Narrow"/>
        <family val="2"/>
      </rPr>
      <t>4.</t>
    </r>
    <r>
      <rPr>
        <b/>
        <sz val="9"/>
        <rFont val="宋体"/>
        <family val="3"/>
        <charset val="134"/>
      </rPr>
      <t>非流动资产中无形资产填表说明</t>
    </r>
  </si>
  <si>
    <r>
      <rPr>
        <b/>
        <i/>
        <sz val="9"/>
        <rFont val="Arial Narrow"/>
        <family val="2"/>
      </rPr>
      <t>(1)</t>
    </r>
    <r>
      <rPr>
        <b/>
        <i/>
        <sz val="9"/>
        <rFont val="宋体"/>
        <family val="3"/>
        <charset val="134"/>
      </rPr>
      <t>无形资产</t>
    </r>
    <r>
      <rPr>
        <b/>
        <i/>
        <sz val="9"/>
        <rFont val="Arial Narrow"/>
        <family val="2"/>
      </rPr>
      <t>—</t>
    </r>
    <r>
      <rPr>
        <b/>
        <i/>
        <sz val="9"/>
        <rFont val="宋体"/>
        <family val="3"/>
        <charset val="134"/>
      </rPr>
      <t>土地使用权填表说明</t>
    </r>
    <r>
      <rPr>
        <b/>
        <i/>
        <sz val="9"/>
        <rFont val="Arial Narrow"/>
        <family val="2"/>
      </rPr>
      <t>(</t>
    </r>
    <r>
      <rPr>
        <b/>
        <i/>
        <sz val="9"/>
        <rFont val="宋体"/>
        <family val="3"/>
        <charset val="134"/>
      </rPr>
      <t>表</t>
    </r>
    <r>
      <rPr>
        <b/>
        <i/>
        <sz val="9"/>
        <rFont val="Arial Narrow"/>
        <family val="2"/>
      </rPr>
      <t>4-12-1)</t>
    </r>
  </si>
  <si>
    <r>
      <rPr>
        <sz val="9"/>
        <rFont val="宋体"/>
        <family val="3"/>
        <charset val="134"/>
      </rPr>
      <t>需要将土地的权证编号（全称）、土地的位置、土地的面积及取得日期填写清楚。</t>
    </r>
  </si>
  <si>
    <r>
      <rPr>
        <sz val="9"/>
        <rFont val="Arial Narrow"/>
        <family val="2"/>
      </rPr>
      <t>“</t>
    </r>
    <r>
      <rPr>
        <sz val="9"/>
        <rFont val="宋体"/>
        <family val="3"/>
        <charset val="134"/>
      </rPr>
      <t>开发程度</t>
    </r>
    <r>
      <rPr>
        <sz val="9"/>
        <rFont val="Arial Narrow"/>
        <family val="2"/>
      </rPr>
      <t>”</t>
    </r>
    <r>
      <rPr>
        <sz val="9"/>
        <rFont val="宋体"/>
        <family val="3"/>
        <charset val="134"/>
      </rPr>
      <t>指基准日达到的状态，如</t>
    </r>
    <r>
      <rPr>
        <sz val="9"/>
        <rFont val="Arial Narrow"/>
        <family val="2"/>
      </rPr>
      <t>“</t>
    </r>
    <r>
      <rPr>
        <sz val="9"/>
        <rFont val="宋体"/>
        <family val="3"/>
        <charset val="134"/>
      </rPr>
      <t>七通一平</t>
    </r>
    <r>
      <rPr>
        <sz val="9"/>
        <rFont val="Arial Narrow"/>
        <family val="2"/>
      </rPr>
      <t>”</t>
    </r>
    <r>
      <rPr>
        <sz val="9"/>
        <rFont val="宋体"/>
        <family val="3"/>
        <charset val="134"/>
      </rPr>
      <t>；</t>
    </r>
  </si>
  <si>
    <r>
      <rPr>
        <sz val="9"/>
        <rFont val="Arial Narrow"/>
        <family val="2"/>
      </rPr>
      <t>“</t>
    </r>
    <r>
      <rPr>
        <sz val="9"/>
        <rFont val="宋体"/>
        <family val="3"/>
        <charset val="134"/>
      </rPr>
      <t>用地性质</t>
    </r>
    <r>
      <rPr>
        <sz val="9"/>
        <rFont val="Arial Narrow"/>
        <family val="2"/>
      </rPr>
      <t>”</t>
    </r>
    <r>
      <rPr>
        <sz val="9"/>
        <rFont val="宋体"/>
        <family val="3"/>
        <charset val="134"/>
      </rPr>
      <t>指划拨地或出让地；</t>
    </r>
  </si>
  <si>
    <r>
      <rPr>
        <sz val="9"/>
        <rFont val="Arial Narrow"/>
        <family val="2"/>
      </rPr>
      <t>“</t>
    </r>
    <r>
      <rPr>
        <sz val="9"/>
        <rFont val="宋体"/>
        <family val="3"/>
        <charset val="134"/>
      </rPr>
      <t>土地用途</t>
    </r>
    <r>
      <rPr>
        <sz val="9"/>
        <rFont val="Arial Narrow"/>
        <family val="2"/>
      </rPr>
      <t>”</t>
    </r>
    <r>
      <rPr>
        <sz val="9"/>
        <rFont val="宋体"/>
        <family val="3"/>
        <charset val="134"/>
      </rPr>
      <t>指</t>
    </r>
    <r>
      <rPr>
        <sz val="9"/>
        <rFont val="Arial Narrow"/>
        <family val="2"/>
      </rPr>
      <t>“</t>
    </r>
    <r>
      <rPr>
        <sz val="9"/>
        <rFont val="宋体"/>
        <family val="3"/>
        <charset val="134"/>
      </rPr>
      <t>工业、商业</t>
    </r>
    <r>
      <rPr>
        <sz val="9"/>
        <rFont val="Arial Narrow"/>
        <family val="2"/>
      </rPr>
      <t>”</t>
    </r>
    <r>
      <rPr>
        <sz val="9"/>
        <rFont val="宋体"/>
        <family val="3"/>
        <charset val="134"/>
      </rPr>
      <t>等；</t>
    </r>
  </si>
  <si>
    <r>
      <rPr>
        <sz val="9"/>
        <rFont val="Arial Narrow"/>
        <family val="2"/>
      </rPr>
      <t>“</t>
    </r>
    <r>
      <rPr>
        <sz val="9"/>
        <rFont val="宋体"/>
        <family val="3"/>
        <charset val="134"/>
      </rPr>
      <t>准用年限</t>
    </r>
    <r>
      <rPr>
        <sz val="9"/>
        <rFont val="Arial Narrow"/>
        <family val="2"/>
      </rPr>
      <t>”</t>
    </r>
    <r>
      <rPr>
        <sz val="9"/>
        <rFont val="宋体"/>
        <family val="3"/>
        <charset val="134"/>
      </rPr>
      <t>指法定使用年限；</t>
    </r>
  </si>
  <si>
    <r>
      <rPr>
        <sz val="9"/>
        <rFont val="Arial Narrow"/>
        <family val="2"/>
      </rPr>
      <t>“</t>
    </r>
    <r>
      <rPr>
        <sz val="9"/>
        <rFont val="宋体"/>
        <family val="3"/>
        <charset val="134"/>
      </rPr>
      <t>土地面积</t>
    </r>
    <r>
      <rPr>
        <sz val="9"/>
        <rFont val="Arial Narrow"/>
        <family val="2"/>
      </rPr>
      <t>”</t>
    </r>
    <r>
      <rPr>
        <sz val="9"/>
        <rFont val="宋体"/>
        <family val="3"/>
        <charset val="134"/>
      </rPr>
      <t>指纳入本次评估范围的地块面积。</t>
    </r>
  </si>
  <si>
    <r>
      <rPr>
        <b/>
        <i/>
        <sz val="9"/>
        <rFont val="Arial Narrow"/>
        <family val="2"/>
      </rPr>
      <t>(2)</t>
    </r>
    <r>
      <rPr>
        <b/>
        <i/>
        <sz val="9"/>
        <rFont val="宋体"/>
        <family val="3"/>
        <charset val="134"/>
      </rPr>
      <t>无形资产</t>
    </r>
    <r>
      <rPr>
        <b/>
        <i/>
        <sz val="9"/>
        <rFont val="Arial Narrow"/>
        <family val="2"/>
      </rPr>
      <t>—</t>
    </r>
    <r>
      <rPr>
        <b/>
        <i/>
        <sz val="9"/>
        <rFont val="宋体"/>
        <family val="3"/>
        <charset val="134"/>
      </rPr>
      <t>矿业权填表说明</t>
    </r>
    <r>
      <rPr>
        <b/>
        <i/>
        <sz val="9"/>
        <rFont val="Arial Narrow"/>
        <family val="2"/>
      </rPr>
      <t>(</t>
    </r>
    <r>
      <rPr>
        <b/>
        <i/>
        <sz val="9"/>
        <rFont val="宋体"/>
        <family val="3"/>
        <charset val="134"/>
      </rPr>
      <t>表</t>
    </r>
    <r>
      <rPr>
        <b/>
        <i/>
        <sz val="9"/>
        <rFont val="Arial Narrow"/>
        <family val="2"/>
      </rPr>
      <t>4-12-2)</t>
    </r>
  </si>
  <si>
    <r>
      <rPr>
        <sz val="9"/>
        <rFont val="宋体"/>
        <family val="3"/>
        <charset val="134"/>
      </rPr>
      <t>按照探矿权和采矿权分别填列，关于期限问题应该与土地使用权匹配。</t>
    </r>
  </si>
  <si>
    <r>
      <rPr>
        <b/>
        <i/>
        <sz val="9"/>
        <rFont val="Arial Narrow"/>
        <family val="2"/>
      </rPr>
      <t>(3)</t>
    </r>
    <r>
      <rPr>
        <b/>
        <i/>
        <sz val="9"/>
        <rFont val="宋体"/>
        <family val="3"/>
        <charset val="134"/>
      </rPr>
      <t>无形资产</t>
    </r>
    <r>
      <rPr>
        <b/>
        <i/>
        <sz val="9"/>
        <rFont val="Arial Narrow"/>
        <family val="2"/>
      </rPr>
      <t>—</t>
    </r>
    <r>
      <rPr>
        <b/>
        <i/>
        <sz val="9"/>
        <rFont val="宋体"/>
        <family val="3"/>
        <charset val="134"/>
      </rPr>
      <t>其他无形资产填表说明：</t>
    </r>
    <r>
      <rPr>
        <b/>
        <i/>
        <sz val="9"/>
        <rFont val="Arial Narrow"/>
        <family val="2"/>
      </rPr>
      <t>(</t>
    </r>
    <r>
      <rPr>
        <b/>
        <i/>
        <sz val="9"/>
        <rFont val="宋体"/>
        <family val="3"/>
        <charset val="134"/>
      </rPr>
      <t>表</t>
    </r>
    <r>
      <rPr>
        <b/>
        <i/>
        <sz val="9"/>
        <rFont val="Arial Narrow"/>
        <family val="2"/>
      </rPr>
      <t>4-12-3)</t>
    </r>
  </si>
  <si>
    <r>
      <rPr>
        <sz val="9"/>
        <rFont val="宋体"/>
        <family val="3"/>
        <charset val="134"/>
      </rPr>
      <t>内容名称应填全，要和所对应的无形资产证书或其他证明文件</t>
    </r>
    <r>
      <rPr>
        <sz val="9"/>
        <rFont val="Arial Narrow"/>
        <family val="2"/>
      </rPr>
      <t>(</t>
    </r>
    <r>
      <rPr>
        <sz val="9"/>
        <rFont val="宋体"/>
        <family val="3"/>
        <charset val="134"/>
      </rPr>
      <t>如发票</t>
    </r>
    <r>
      <rPr>
        <sz val="9"/>
        <rFont val="Arial Narrow"/>
        <family val="2"/>
      </rPr>
      <t>)</t>
    </r>
    <r>
      <rPr>
        <sz val="9"/>
        <rFont val="宋体"/>
        <family val="3"/>
        <charset val="134"/>
      </rPr>
      <t>相符。</t>
    </r>
  </si>
  <si>
    <r>
      <rPr>
        <b/>
        <i/>
        <sz val="9"/>
        <rFont val="Arial Narrow"/>
        <family val="2"/>
      </rPr>
      <t>(4)</t>
    </r>
    <r>
      <rPr>
        <b/>
        <i/>
        <sz val="9"/>
        <rFont val="宋体"/>
        <family val="3"/>
        <charset val="134"/>
      </rPr>
      <t>开发支出（表</t>
    </r>
    <r>
      <rPr>
        <b/>
        <i/>
        <sz val="9"/>
        <rFont val="Arial Narrow"/>
        <family val="2"/>
      </rPr>
      <t>4-13</t>
    </r>
    <r>
      <rPr>
        <b/>
        <i/>
        <sz val="9"/>
        <rFont val="宋体"/>
        <family val="3"/>
        <charset val="134"/>
      </rPr>
      <t>）</t>
    </r>
  </si>
  <si>
    <r>
      <rPr>
        <sz val="9"/>
        <rFont val="宋体"/>
        <family val="3"/>
        <charset val="134"/>
      </rPr>
      <t>按照开发支出内容分别填列。</t>
    </r>
  </si>
  <si>
    <r>
      <rPr>
        <b/>
        <i/>
        <sz val="9"/>
        <rFont val="Arial Narrow"/>
        <family val="2"/>
      </rPr>
      <t>(5)</t>
    </r>
    <r>
      <rPr>
        <b/>
        <i/>
        <sz val="9"/>
        <rFont val="宋体"/>
        <family val="3"/>
        <charset val="134"/>
      </rPr>
      <t>商誉</t>
    </r>
    <r>
      <rPr>
        <b/>
        <i/>
        <sz val="9"/>
        <rFont val="Arial Narrow"/>
        <family val="2"/>
      </rPr>
      <t>(</t>
    </r>
    <r>
      <rPr>
        <b/>
        <i/>
        <sz val="9"/>
        <rFont val="宋体"/>
        <family val="3"/>
        <charset val="134"/>
      </rPr>
      <t>表</t>
    </r>
    <r>
      <rPr>
        <b/>
        <i/>
        <sz val="9"/>
        <rFont val="Arial Narrow"/>
        <family val="2"/>
      </rPr>
      <t>4-14)</t>
    </r>
  </si>
  <si>
    <r>
      <rPr>
        <sz val="9"/>
        <rFont val="宋体"/>
        <family val="3"/>
        <charset val="134"/>
      </rPr>
      <t>企业实际拥有但在评估基准日还没有入账的不填。</t>
    </r>
  </si>
  <si>
    <r>
      <rPr>
        <b/>
        <sz val="9"/>
        <rFont val="Arial Narrow"/>
        <family val="2"/>
      </rPr>
      <t>5.</t>
    </r>
    <r>
      <rPr>
        <b/>
        <sz val="9"/>
        <rFont val="宋体"/>
        <family val="3"/>
        <charset val="134"/>
      </rPr>
      <t>长期待摊费用（表</t>
    </r>
    <r>
      <rPr>
        <b/>
        <sz val="9"/>
        <rFont val="Arial Narrow"/>
        <family val="2"/>
      </rPr>
      <t>4-15</t>
    </r>
    <r>
      <rPr>
        <b/>
        <sz val="9"/>
        <rFont val="宋体"/>
        <family val="3"/>
        <charset val="134"/>
      </rPr>
      <t>）</t>
    </r>
  </si>
  <si>
    <r>
      <rPr>
        <sz val="9"/>
        <rFont val="宋体"/>
        <family val="3"/>
        <charset val="134"/>
      </rPr>
      <t>费用名称或内容应详细填列</t>
    </r>
    <r>
      <rPr>
        <sz val="9"/>
        <rFont val="Arial Narrow"/>
        <family val="2"/>
      </rPr>
      <t>,</t>
    </r>
    <r>
      <rPr>
        <sz val="9"/>
        <rFont val="宋体"/>
        <family val="3"/>
        <charset val="134"/>
      </rPr>
      <t>如</t>
    </r>
    <r>
      <rPr>
        <sz val="9"/>
        <rFont val="Arial Narrow"/>
        <family val="2"/>
      </rPr>
      <t>“××</t>
    </r>
    <r>
      <rPr>
        <sz val="9"/>
        <rFont val="宋体"/>
        <family val="3"/>
        <charset val="134"/>
      </rPr>
      <t>租入设备改良款</t>
    </r>
    <r>
      <rPr>
        <sz val="9"/>
        <rFont val="Arial Narrow"/>
        <family val="2"/>
      </rPr>
      <t>”</t>
    </r>
    <r>
      <rPr>
        <sz val="9"/>
        <rFont val="宋体"/>
        <family val="3"/>
        <charset val="134"/>
      </rPr>
      <t>、</t>
    </r>
    <r>
      <rPr>
        <sz val="9"/>
        <rFont val="Arial Narrow"/>
        <family val="2"/>
      </rPr>
      <t>“××</t>
    </r>
    <r>
      <rPr>
        <sz val="9"/>
        <rFont val="宋体"/>
        <family val="3"/>
        <charset val="134"/>
      </rPr>
      <t>设备大修费用</t>
    </r>
    <r>
      <rPr>
        <sz val="9"/>
        <rFont val="Arial Narrow"/>
        <family val="2"/>
      </rPr>
      <t>“</t>
    </r>
    <r>
      <rPr>
        <sz val="9"/>
        <rFont val="宋体"/>
        <family val="3"/>
        <charset val="134"/>
      </rPr>
      <t>等。</t>
    </r>
  </si>
  <si>
    <r>
      <rPr>
        <b/>
        <sz val="9"/>
        <rFont val="Arial Narrow"/>
        <family val="2"/>
      </rPr>
      <t>6.</t>
    </r>
    <r>
      <rPr>
        <b/>
        <sz val="9"/>
        <rFont val="宋体"/>
        <family val="3"/>
        <charset val="134"/>
      </rPr>
      <t>递延所得税资产（表</t>
    </r>
    <r>
      <rPr>
        <b/>
        <sz val="9"/>
        <rFont val="Arial Narrow"/>
        <family val="2"/>
      </rPr>
      <t>4-16</t>
    </r>
    <r>
      <rPr>
        <b/>
        <sz val="9"/>
        <rFont val="宋体"/>
        <family val="3"/>
        <charset val="134"/>
      </rPr>
      <t>）</t>
    </r>
  </si>
  <si>
    <r>
      <rPr>
        <sz val="9"/>
        <rFont val="宋体"/>
        <family val="3"/>
        <charset val="134"/>
      </rPr>
      <t>按照形成原因分项目填列。</t>
    </r>
  </si>
  <si>
    <r>
      <rPr>
        <b/>
        <sz val="9"/>
        <rFont val="Arial Narrow"/>
        <family val="2"/>
      </rPr>
      <t>7.</t>
    </r>
    <r>
      <rPr>
        <b/>
        <sz val="9"/>
        <rFont val="宋体"/>
        <family val="3"/>
        <charset val="134"/>
      </rPr>
      <t>其他非流动资产（表</t>
    </r>
    <r>
      <rPr>
        <b/>
        <sz val="9"/>
        <rFont val="Arial Narrow"/>
        <family val="2"/>
      </rPr>
      <t>4-17</t>
    </r>
    <r>
      <rPr>
        <b/>
        <sz val="9"/>
        <rFont val="宋体"/>
        <family val="3"/>
        <charset val="134"/>
      </rPr>
      <t>）</t>
    </r>
  </si>
  <si>
    <r>
      <rPr>
        <sz val="9"/>
        <rFont val="宋体"/>
        <family val="3"/>
        <charset val="134"/>
      </rPr>
      <t>参照其他流动资产。</t>
    </r>
  </si>
  <si>
    <r>
      <rPr>
        <b/>
        <sz val="9"/>
        <rFont val="Arial Narrow"/>
        <family val="2"/>
      </rPr>
      <t>8.</t>
    </r>
    <r>
      <rPr>
        <b/>
        <sz val="9"/>
        <rFont val="宋体"/>
        <family val="3"/>
        <charset val="134"/>
      </rPr>
      <t>负债类填表说明</t>
    </r>
    <r>
      <rPr>
        <b/>
        <sz val="9"/>
        <rFont val="Arial Narrow"/>
        <family val="2"/>
      </rPr>
      <t>(</t>
    </r>
    <r>
      <rPr>
        <b/>
        <sz val="9"/>
        <rFont val="宋体"/>
        <family val="3"/>
        <charset val="134"/>
      </rPr>
      <t>表</t>
    </r>
    <r>
      <rPr>
        <b/>
        <sz val="9"/>
        <rFont val="Arial Narrow"/>
        <family val="2"/>
      </rPr>
      <t>5</t>
    </r>
    <r>
      <rPr>
        <b/>
        <sz val="9"/>
        <rFont val="宋体"/>
        <family val="3"/>
        <charset val="134"/>
      </rPr>
      <t>至表</t>
    </r>
    <r>
      <rPr>
        <b/>
        <sz val="9"/>
        <rFont val="Arial Narrow"/>
        <family val="2"/>
      </rPr>
      <t>6)</t>
    </r>
  </si>
  <si>
    <r>
      <rPr>
        <b/>
        <i/>
        <sz val="9"/>
        <rFont val="Arial Narrow"/>
        <family val="2"/>
      </rPr>
      <t>(1)</t>
    </r>
    <r>
      <rPr>
        <b/>
        <i/>
        <sz val="9"/>
        <rFont val="宋体"/>
        <family val="3"/>
        <charset val="134"/>
      </rPr>
      <t>长、短期借款（表</t>
    </r>
    <r>
      <rPr>
        <b/>
        <i/>
        <sz val="9"/>
        <rFont val="Arial Narrow"/>
        <family val="2"/>
      </rPr>
      <t>5-1</t>
    </r>
    <r>
      <rPr>
        <b/>
        <i/>
        <sz val="9"/>
        <rFont val="宋体"/>
        <family val="3"/>
        <charset val="134"/>
      </rPr>
      <t>，表</t>
    </r>
    <r>
      <rPr>
        <b/>
        <i/>
        <sz val="9"/>
        <rFont val="Arial Narrow"/>
        <family val="2"/>
      </rPr>
      <t>6-1</t>
    </r>
    <r>
      <rPr>
        <b/>
        <i/>
        <sz val="9"/>
        <rFont val="宋体"/>
        <family val="3"/>
        <charset val="134"/>
      </rPr>
      <t>）</t>
    </r>
  </si>
  <si>
    <r>
      <rPr>
        <sz val="9"/>
        <rFont val="Arial Narrow"/>
        <family val="2"/>
      </rPr>
      <t>“</t>
    </r>
    <r>
      <rPr>
        <sz val="9"/>
        <rFont val="宋体"/>
        <family val="3"/>
        <charset val="134"/>
      </rPr>
      <t>放款银行或机构名称</t>
    </r>
    <r>
      <rPr>
        <sz val="9"/>
        <rFont val="Arial Narrow"/>
        <family val="2"/>
      </rPr>
      <t>”</t>
    </r>
    <r>
      <rPr>
        <sz val="9"/>
        <rFont val="宋体"/>
        <family val="3"/>
        <charset val="134"/>
      </rPr>
      <t>应填写全称；</t>
    </r>
  </si>
  <si>
    <r>
      <rPr>
        <b/>
        <i/>
        <sz val="9"/>
        <rFont val="Arial Narrow"/>
        <family val="2"/>
      </rPr>
      <t>(2)</t>
    </r>
    <r>
      <rPr>
        <b/>
        <i/>
        <sz val="9"/>
        <rFont val="宋体"/>
        <family val="3"/>
        <charset val="134"/>
      </rPr>
      <t>交易性金融负债</t>
    </r>
    <r>
      <rPr>
        <b/>
        <i/>
        <sz val="9"/>
        <rFont val="Arial Narrow"/>
        <family val="2"/>
      </rPr>
      <t>(</t>
    </r>
    <r>
      <rPr>
        <b/>
        <i/>
        <sz val="9"/>
        <rFont val="宋体"/>
        <family val="3"/>
        <charset val="134"/>
      </rPr>
      <t>表</t>
    </r>
    <r>
      <rPr>
        <b/>
        <i/>
        <sz val="9"/>
        <rFont val="Arial Narrow"/>
        <family val="2"/>
      </rPr>
      <t>5-2)</t>
    </r>
  </si>
  <si>
    <r>
      <rPr>
        <sz val="9"/>
        <rFont val="宋体"/>
        <family val="3"/>
        <charset val="134"/>
      </rPr>
      <t>参照交易性</t>
    </r>
    <r>
      <rPr>
        <sz val="9"/>
        <rFont val="Arial Narrow"/>
        <family val="2"/>
      </rPr>
      <t>-</t>
    </r>
    <r>
      <rPr>
        <sz val="9"/>
        <rFont val="宋体"/>
        <family val="3"/>
        <charset val="134"/>
      </rPr>
      <t>股票、债券填列。</t>
    </r>
  </si>
  <si>
    <r>
      <rPr>
        <b/>
        <i/>
        <sz val="9"/>
        <rFont val="Arial Narrow"/>
        <family val="2"/>
      </rPr>
      <t>(3)</t>
    </r>
    <r>
      <rPr>
        <b/>
        <i/>
        <sz val="9"/>
        <rFont val="宋体"/>
        <family val="3"/>
        <charset val="134"/>
      </rPr>
      <t>应付票据</t>
    </r>
    <r>
      <rPr>
        <b/>
        <i/>
        <sz val="9"/>
        <rFont val="Arial Narrow"/>
        <family val="2"/>
      </rPr>
      <t>(</t>
    </r>
    <r>
      <rPr>
        <b/>
        <i/>
        <sz val="9"/>
        <rFont val="宋体"/>
        <family val="3"/>
        <charset val="134"/>
      </rPr>
      <t>表</t>
    </r>
    <r>
      <rPr>
        <b/>
        <i/>
        <sz val="9"/>
        <rFont val="Arial Narrow"/>
        <family val="2"/>
      </rPr>
      <t>5-3)</t>
    </r>
  </si>
  <si>
    <r>
      <rPr>
        <sz val="9"/>
        <rFont val="Arial Narrow"/>
        <family val="2"/>
      </rPr>
      <t>1)“</t>
    </r>
    <r>
      <rPr>
        <sz val="9"/>
        <rFont val="宋体"/>
        <family val="3"/>
        <charset val="134"/>
      </rPr>
      <t>户名</t>
    </r>
    <r>
      <rPr>
        <sz val="9"/>
        <rFont val="Arial Narrow"/>
        <family val="2"/>
      </rPr>
      <t>(</t>
    </r>
    <r>
      <rPr>
        <sz val="9"/>
        <rFont val="宋体"/>
        <family val="3"/>
        <charset val="134"/>
      </rPr>
      <t>结算对象</t>
    </r>
    <r>
      <rPr>
        <sz val="9"/>
        <rFont val="Arial Narrow"/>
        <family val="2"/>
      </rPr>
      <t>)”</t>
    </r>
    <r>
      <rPr>
        <sz val="9"/>
        <rFont val="宋体"/>
        <family val="3"/>
        <charset val="134"/>
      </rPr>
      <t>栏债权单位名称应填列全称，不应以地名或不明确的简称或业务内容代替；</t>
    </r>
  </si>
  <si>
    <r>
      <rPr>
        <sz val="9"/>
        <rFont val="Arial Narrow"/>
        <family val="2"/>
      </rPr>
      <t>2)“</t>
    </r>
    <r>
      <rPr>
        <sz val="9"/>
        <rFont val="宋体"/>
        <family val="3"/>
        <charset val="134"/>
      </rPr>
      <t>发生日期</t>
    </r>
    <r>
      <rPr>
        <sz val="9"/>
        <rFont val="Arial Narrow"/>
        <family val="2"/>
      </rPr>
      <t>”</t>
    </r>
    <r>
      <rPr>
        <sz val="9"/>
        <rFont val="宋体"/>
        <family val="3"/>
        <charset val="134"/>
      </rPr>
      <t>填列票据的签发日期；</t>
    </r>
  </si>
  <si>
    <r>
      <rPr>
        <sz val="9"/>
        <rFont val="宋体"/>
        <family val="3"/>
        <charset val="134"/>
      </rPr>
      <t>其余参照应收账款。</t>
    </r>
  </si>
  <si>
    <r>
      <rPr>
        <b/>
        <i/>
        <sz val="9"/>
        <rFont val="Arial Narrow"/>
        <family val="2"/>
      </rPr>
      <t>(4)</t>
    </r>
    <r>
      <rPr>
        <b/>
        <i/>
        <sz val="9"/>
        <rFont val="宋体"/>
        <family val="3"/>
        <charset val="134"/>
      </rPr>
      <t>应付账款（表</t>
    </r>
    <r>
      <rPr>
        <b/>
        <i/>
        <sz val="9"/>
        <rFont val="Arial Narrow"/>
        <family val="2"/>
      </rPr>
      <t>5-4</t>
    </r>
    <r>
      <rPr>
        <b/>
        <i/>
        <sz val="9"/>
        <rFont val="宋体"/>
        <family val="3"/>
        <charset val="134"/>
      </rPr>
      <t>）、预收账款（表</t>
    </r>
    <r>
      <rPr>
        <b/>
        <i/>
        <sz val="9"/>
        <rFont val="Arial Narrow"/>
        <family val="2"/>
      </rPr>
      <t>5-5</t>
    </r>
    <r>
      <rPr>
        <b/>
        <i/>
        <sz val="9"/>
        <rFont val="宋体"/>
        <family val="3"/>
        <charset val="134"/>
      </rPr>
      <t>）、其它应付款（表</t>
    </r>
    <r>
      <rPr>
        <b/>
        <i/>
        <sz val="9"/>
        <rFont val="Arial Narrow"/>
        <family val="2"/>
      </rPr>
      <t>5-10</t>
    </r>
    <r>
      <rPr>
        <b/>
        <i/>
        <sz val="9"/>
        <rFont val="宋体"/>
        <family val="3"/>
        <charset val="134"/>
      </rPr>
      <t>）</t>
    </r>
  </si>
  <si>
    <r>
      <rPr>
        <sz val="9"/>
        <rFont val="宋体"/>
        <family val="3"/>
        <charset val="134"/>
      </rPr>
      <t>填列参照</t>
    </r>
    <r>
      <rPr>
        <sz val="9"/>
        <rFont val="Arial Narrow"/>
        <family val="2"/>
      </rPr>
      <t>“</t>
    </r>
    <r>
      <rPr>
        <sz val="9"/>
        <rFont val="宋体"/>
        <family val="3"/>
        <charset val="134"/>
      </rPr>
      <t>应收账款</t>
    </r>
    <r>
      <rPr>
        <sz val="9"/>
        <rFont val="Arial Narrow"/>
        <family val="2"/>
      </rPr>
      <t>”</t>
    </r>
    <r>
      <rPr>
        <sz val="9"/>
        <rFont val="宋体"/>
        <family val="3"/>
        <charset val="134"/>
      </rPr>
      <t>；</t>
    </r>
  </si>
  <si>
    <r>
      <rPr>
        <b/>
        <i/>
        <sz val="9"/>
        <rFont val="Arial Narrow"/>
        <family val="2"/>
      </rPr>
      <t>(5)</t>
    </r>
    <r>
      <rPr>
        <b/>
        <i/>
        <sz val="9"/>
        <rFont val="宋体"/>
        <family val="3"/>
        <charset val="134"/>
      </rPr>
      <t>职工薪酬（表</t>
    </r>
    <r>
      <rPr>
        <b/>
        <i/>
        <sz val="9"/>
        <rFont val="Arial Narrow"/>
        <family val="2"/>
      </rPr>
      <t>5-6</t>
    </r>
    <r>
      <rPr>
        <b/>
        <i/>
        <sz val="9"/>
        <rFont val="宋体"/>
        <family val="3"/>
        <charset val="134"/>
      </rPr>
      <t>）</t>
    </r>
  </si>
  <si>
    <r>
      <rPr>
        <sz val="9"/>
        <rFont val="宋体"/>
        <family val="3"/>
        <charset val="134"/>
      </rPr>
      <t>发生日期填写基准日前贷方最后一笔发生额的日期；备注中应注明职工薪酬的发放或计提依据和基准日应付工资账面余额的滚存期间。</t>
    </r>
  </si>
  <si>
    <r>
      <rPr>
        <b/>
        <i/>
        <sz val="9"/>
        <rFont val="Arial Narrow"/>
        <family val="2"/>
      </rPr>
      <t>(6)</t>
    </r>
    <r>
      <rPr>
        <b/>
        <i/>
        <sz val="9"/>
        <rFont val="宋体"/>
        <family val="3"/>
        <charset val="134"/>
      </rPr>
      <t>应交税费（表</t>
    </r>
    <r>
      <rPr>
        <b/>
        <i/>
        <sz val="9"/>
        <rFont val="Arial Narrow"/>
        <family val="2"/>
      </rPr>
      <t>5-7</t>
    </r>
    <r>
      <rPr>
        <b/>
        <i/>
        <sz val="9"/>
        <rFont val="宋体"/>
        <family val="3"/>
        <charset val="134"/>
      </rPr>
      <t>）</t>
    </r>
  </si>
  <si>
    <r>
      <rPr>
        <sz val="9"/>
        <rFont val="宋体"/>
        <family val="3"/>
        <charset val="134"/>
      </rPr>
      <t>征税机关指被评估单位的专管税务机关，应填写全称；发生日期填写贷方最后一笔发生额的日期；税种指增值税、消费税、城建税等；备注中应注明税款所属期间。</t>
    </r>
  </si>
  <si>
    <r>
      <rPr>
        <b/>
        <i/>
        <sz val="9"/>
        <rFont val="Arial Narrow"/>
        <family val="2"/>
      </rPr>
      <t>(7)</t>
    </r>
    <r>
      <rPr>
        <b/>
        <i/>
        <sz val="9"/>
        <rFont val="宋体"/>
        <family val="3"/>
        <charset val="134"/>
      </rPr>
      <t>应付利息（表</t>
    </r>
    <r>
      <rPr>
        <b/>
        <i/>
        <sz val="9"/>
        <rFont val="Arial Narrow"/>
        <family val="2"/>
      </rPr>
      <t>5-8</t>
    </r>
    <r>
      <rPr>
        <b/>
        <i/>
        <sz val="9"/>
        <rFont val="宋体"/>
        <family val="3"/>
        <charset val="134"/>
      </rPr>
      <t>）和应付股利（表</t>
    </r>
    <r>
      <rPr>
        <b/>
        <i/>
        <sz val="9"/>
        <rFont val="Arial Narrow"/>
        <family val="2"/>
      </rPr>
      <t>5-9</t>
    </r>
    <r>
      <rPr>
        <b/>
        <i/>
        <sz val="9"/>
        <rFont val="宋体"/>
        <family val="3"/>
        <charset val="134"/>
      </rPr>
      <t>）</t>
    </r>
  </si>
  <si>
    <r>
      <rPr>
        <sz val="9"/>
        <rFont val="宋体"/>
        <family val="3"/>
        <charset val="134"/>
      </rPr>
      <t>分别填写应付对象的全称，应付利息应填写的时间区间要精确到日。</t>
    </r>
  </si>
  <si>
    <r>
      <rPr>
        <b/>
        <i/>
        <sz val="9"/>
        <rFont val="Arial Narrow"/>
        <family val="2"/>
      </rPr>
      <t>(8)</t>
    </r>
    <r>
      <rPr>
        <b/>
        <i/>
        <sz val="9"/>
        <rFont val="宋体"/>
        <family val="3"/>
        <charset val="134"/>
      </rPr>
      <t>一年内到期的非流动负债（表</t>
    </r>
    <r>
      <rPr>
        <b/>
        <i/>
        <sz val="9"/>
        <rFont val="Arial Narrow"/>
        <family val="2"/>
      </rPr>
      <t>5-11</t>
    </r>
    <r>
      <rPr>
        <b/>
        <i/>
        <sz val="9"/>
        <rFont val="宋体"/>
        <family val="3"/>
        <charset val="134"/>
      </rPr>
      <t>）</t>
    </r>
  </si>
  <si>
    <r>
      <rPr>
        <sz val="9"/>
        <rFont val="宋体"/>
        <family val="3"/>
        <charset val="134"/>
      </rPr>
      <t>参照长期借款</t>
    </r>
  </si>
  <si>
    <r>
      <rPr>
        <b/>
        <i/>
        <sz val="9"/>
        <rFont val="Arial Narrow"/>
        <family val="2"/>
      </rPr>
      <t>(9)</t>
    </r>
    <r>
      <rPr>
        <b/>
        <i/>
        <sz val="9"/>
        <rFont val="宋体"/>
        <family val="3"/>
        <charset val="134"/>
      </rPr>
      <t>其他流动负债（表</t>
    </r>
    <r>
      <rPr>
        <b/>
        <i/>
        <sz val="9"/>
        <rFont val="Arial Narrow"/>
        <family val="2"/>
      </rPr>
      <t>5-12</t>
    </r>
    <r>
      <rPr>
        <b/>
        <i/>
        <sz val="9"/>
        <rFont val="宋体"/>
        <family val="3"/>
        <charset val="134"/>
      </rPr>
      <t>）</t>
    </r>
  </si>
  <si>
    <r>
      <rPr>
        <sz val="9"/>
        <rFont val="宋体"/>
        <family val="3"/>
        <charset val="134"/>
      </rPr>
      <t>按照具体项目分别填写。</t>
    </r>
  </si>
  <si>
    <r>
      <rPr>
        <b/>
        <i/>
        <sz val="9"/>
        <rFont val="Arial Narrow"/>
        <family val="2"/>
      </rPr>
      <t>(10)</t>
    </r>
    <r>
      <rPr>
        <b/>
        <i/>
        <sz val="9"/>
        <rFont val="宋体"/>
        <family val="3"/>
        <charset val="134"/>
      </rPr>
      <t>应付债券（表</t>
    </r>
    <r>
      <rPr>
        <b/>
        <i/>
        <sz val="9"/>
        <rFont val="Arial Narrow"/>
        <family val="2"/>
      </rPr>
      <t>6-2</t>
    </r>
    <r>
      <rPr>
        <b/>
        <i/>
        <sz val="9"/>
        <rFont val="宋体"/>
        <family val="3"/>
        <charset val="134"/>
      </rPr>
      <t>）</t>
    </r>
  </si>
  <si>
    <r>
      <rPr>
        <sz val="9"/>
        <rFont val="宋体"/>
        <family val="3"/>
        <charset val="134"/>
      </rPr>
      <t>参照债券资产填列。</t>
    </r>
  </si>
  <si>
    <r>
      <rPr>
        <b/>
        <i/>
        <sz val="9"/>
        <rFont val="Arial Narrow"/>
        <family val="2"/>
      </rPr>
      <t>(11)</t>
    </r>
    <r>
      <rPr>
        <b/>
        <i/>
        <sz val="9"/>
        <rFont val="宋体"/>
        <family val="3"/>
        <charset val="134"/>
      </rPr>
      <t>长期应付款（表</t>
    </r>
    <r>
      <rPr>
        <b/>
        <i/>
        <sz val="9"/>
        <rFont val="Arial Narrow"/>
        <family val="2"/>
      </rPr>
      <t>6-3</t>
    </r>
    <r>
      <rPr>
        <b/>
        <i/>
        <sz val="9"/>
        <rFont val="宋体"/>
        <family val="3"/>
        <charset val="134"/>
      </rPr>
      <t>）</t>
    </r>
  </si>
  <si>
    <r>
      <rPr>
        <sz val="9"/>
        <rFont val="宋体"/>
        <family val="3"/>
        <charset val="134"/>
      </rPr>
      <t>日期按照合同确定的开始应付款的时间填列，精确到日。</t>
    </r>
  </si>
  <si>
    <r>
      <rPr>
        <b/>
        <i/>
        <sz val="9"/>
        <rFont val="Arial Narrow"/>
        <family val="2"/>
      </rPr>
      <t>(12)</t>
    </r>
    <r>
      <rPr>
        <b/>
        <i/>
        <sz val="9"/>
        <rFont val="宋体"/>
        <family val="3"/>
        <charset val="134"/>
      </rPr>
      <t>专项应付款（表</t>
    </r>
    <r>
      <rPr>
        <b/>
        <i/>
        <sz val="9"/>
        <rFont val="Arial Narrow"/>
        <family val="2"/>
      </rPr>
      <t>6-4</t>
    </r>
    <r>
      <rPr>
        <b/>
        <i/>
        <sz val="9"/>
        <rFont val="宋体"/>
        <family val="3"/>
        <charset val="134"/>
      </rPr>
      <t>）、预计负债（表</t>
    </r>
    <r>
      <rPr>
        <b/>
        <i/>
        <sz val="9"/>
        <rFont val="Arial Narrow"/>
        <family val="2"/>
      </rPr>
      <t>6-5</t>
    </r>
    <r>
      <rPr>
        <b/>
        <i/>
        <sz val="9"/>
        <rFont val="宋体"/>
        <family val="3"/>
        <charset val="134"/>
      </rPr>
      <t>）和其他非流动负债（表</t>
    </r>
    <r>
      <rPr>
        <b/>
        <i/>
        <sz val="9"/>
        <rFont val="Arial Narrow"/>
        <family val="2"/>
      </rPr>
      <t>6-7</t>
    </r>
    <r>
      <rPr>
        <b/>
        <i/>
        <sz val="9"/>
        <rFont val="宋体"/>
        <family val="3"/>
        <charset val="134"/>
      </rPr>
      <t>）</t>
    </r>
  </si>
  <si>
    <r>
      <rPr>
        <sz val="9"/>
        <rFont val="宋体"/>
        <family val="3"/>
        <charset val="134"/>
      </rPr>
      <t>按照不同项目分别填列，不能合并为一项填列一行。</t>
    </r>
  </si>
  <si>
    <r>
      <rPr>
        <b/>
        <i/>
        <sz val="9"/>
        <rFont val="Arial Narrow"/>
        <family val="2"/>
      </rPr>
      <t>(13)</t>
    </r>
    <r>
      <rPr>
        <b/>
        <i/>
        <sz val="9"/>
        <rFont val="宋体"/>
        <family val="3"/>
        <charset val="134"/>
      </rPr>
      <t>递延所得税负债（表</t>
    </r>
    <r>
      <rPr>
        <b/>
        <i/>
        <sz val="9"/>
        <rFont val="Arial Narrow"/>
        <family val="2"/>
      </rPr>
      <t>6-6</t>
    </r>
    <r>
      <rPr>
        <b/>
        <i/>
        <sz val="9"/>
        <rFont val="宋体"/>
        <family val="3"/>
        <charset val="134"/>
      </rPr>
      <t>）</t>
    </r>
  </si>
  <si>
    <r>
      <rPr>
        <sz val="9"/>
        <rFont val="宋体"/>
        <family val="3"/>
        <charset val="134"/>
      </rPr>
      <t>参照递延所得税资产填列，应该分别不同形成原因分别填列。</t>
    </r>
  </si>
  <si>
    <r>
      <rPr>
        <u/>
        <sz val="10"/>
        <color indexed="12"/>
        <rFont val="宋体"/>
        <family val="3"/>
        <charset val="134"/>
      </rPr>
      <t>返回索引页</t>
    </r>
  </si>
  <si>
    <r>
      <rPr>
        <b/>
        <sz val="16"/>
        <rFont val="宋体"/>
        <family val="3"/>
        <charset val="134"/>
      </rPr>
      <t>基本情况表</t>
    </r>
  </si>
  <si>
    <r>
      <rPr>
        <b/>
        <sz val="10"/>
        <color indexed="10"/>
        <rFont val="宋体"/>
        <family val="3"/>
        <charset val="134"/>
      </rPr>
      <t>企业填写以下内容</t>
    </r>
    <r>
      <rPr>
        <b/>
        <sz val="10"/>
        <color indexed="10"/>
        <rFont val="Arial Narrow"/>
        <family val="2"/>
      </rPr>
      <t>:</t>
    </r>
  </si>
  <si>
    <r>
      <rPr>
        <sz val="10"/>
        <rFont val="宋体"/>
        <family val="3"/>
        <charset val="134"/>
      </rPr>
      <t>金额单位：人民币元</t>
    </r>
  </si>
  <si>
    <r>
      <rPr>
        <b/>
        <sz val="10"/>
        <rFont val="宋体"/>
        <family val="3"/>
        <charset val="134"/>
      </rPr>
      <t>资产占有单位名称</t>
    </r>
    <r>
      <rPr>
        <b/>
        <sz val="10"/>
        <rFont val="Arial Narrow"/>
        <family val="2"/>
      </rPr>
      <t>:</t>
    </r>
  </si>
  <si>
    <r>
      <rPr>
        <b/>
        <sz val="10"/>
        <rFont val="宋体"/>
        <family val="3"/>
        <charset val="134"/>
      </rPr>
      <t>中文</t>
    </r>
  </si>
  <si>
    <r>
      <rPr>
        <b/>
        <sz val="10"/>
        <rFont val="宋体"/>
        <family val="3"/>
        <charset val="134"/>
      </rPr>
      <t>法定代表人</t>
    </r>
  </si>
  <si>
    <r>
      <rPr>
        <b/>
        <sz val="10"/>
        <rFont val="宋体"/>
        <family val="3"/>
        <charset val="134"/>
      </rPr>
      <t>手机</t>
    </r>
  </si>
  <si>
    <r>
      <rPr>
        <b/>
        <sz val="10"/>
        <rFont val="宋体"/>
        <family val="3"/>
        <charset val="134"/>
      </rPr>
      <t>英文</t>
    </r>
  </si>
  <si>
    <r>
      <rPr>
        <b/>
        <sz val="10"/>
        <rFont val="宋体"/>
        <family val="3"/>
        <charset val="134"/>
      </rPr>
      <t>法定地址</t>
    </r>
  </si>
  <si>
    <r>
      <rPr>
        <b/>
        <sz val="10"/>
        <rFont val="宋体"/>
        <family val="3"/>
        <charset val="134"/>
      </rPr>
      <t>邮政编码</t>
    </r>
  </si>
  <si>
    <r>
      <rPr>
        <b/>
        <sz val="10"/>
        <rFont val="宋体"/>
        <family val="3"/>
        <charset val="134"/>
      </rPr>
      <t>总经理</t>
    </r>
  </si>
  <si>
    <r>
      <rPr>
        <b/>
        <sz val="10"/>
        <rFont val="宋体"/>
        <family val="3"/>
        <charset val="134"/>
      </rPr>
      <t>办公地址</t>
    </r>
  </si>
  <si>
    <r>
      <rPr>
        <b/>
        <sz val="10"/>
        <rFont val="宋体"/>
        <family val="3"/>
        <charset val="134"/>
      </rPr>
      <t>财务负责人</t>
    </r>
  </si>
  <si>
    <r>
      <rPr>
        <b/>
        <sz val="10"/>
        <rFont val="宋体"/>
        <family val="3"/>
        <charset val="134"/>
      </rPr>
      <t>办公电话</t>
    </r>
  </si>
  <si>
    <r>
      <rPr>
        <b/>
        <sz val="10"/>
        <rFont val="宋体"/>
        <family val="3"/>
        <charset val="134"/>
      </rPr>
      <t>传真</t>
    </r>
  </si>
  <si>
    <t>E-mail</t>
  </si>
  <si>
    <r>
      <rPr>
        <b/>
        <sz val="10"/>
        <rFont val="宋体"/>
        <family val="3"/>
        <charset val="134"/>
      </rPr>
      <t>项目联系人</t>
    </r>
  </si>
  <si>
    <r>
      <rPr>
        <b/>
        <sz val="10"/>
        <rFont val="宋体"/>
        <family val="3"/>
        <charset val="134"/>
      </rPr>
      <t>经营范围</t>
    </r>
  </si>
  <si>
    <r>
      <rPr>
        <b/>
        <sz val="10"/>
        <rFont val="宋体"/>
        <family val="3"/>
        <charset val="134"/>
      </rPr>
      <t>注册日期</t>
    </r>
  </si>
  <si>
    <r>
      <rPr>
        <b/>
        <sz val="10"/>
        <rFont val="宋体"/>
        <family val="3"/>
        <charset val="134"/>
      </rPr>
      <t>经营期限</t>
    </r>
  </si>
  <si>
    <r>
      <rPr>
        <b/>
        <sz val="10"/>
        <rFont val="宋体"/>
        <family val="3"/>
        <charset val="134"/>
      </rPr>
      <t>经济性质</t>
    </r>
  </si>
  <si>
    <r>
      <rPr>
        <b/>
        <sz val="10"/>
        <rFont val="宋体"/>
        <family val="3"/>
        <charset val="134"/>
      </rPr>
      <t>总资产额</t>
    </r>
  </si>
  <si>
    <r>
      <rPr>
        <b/>
        <sz val="10"/>
        <rFont val="宋体"/>
        <family val="3"/>
        <charset val="134"/>
      </rPr>
      <t>营业收入</t>
    </r>
  </si>
  <si>
    <r>
      <rPr>
        <b/>
        <sz val="10"/>
        <rFont val="宋体"/>
        <family val="3"/>
        <charset val="134"/>
      </rPr>
      <t>主管工商机关</t>
    </r>
  </si>
  <si>
    <r>
      <rPr>
        <b/>
        <sz val="10"/>
        <rFont val="宋体"/>
        <family val="3"/>
        <charset val="134"/>
      </rPr>
      <t>营业执照号码</t>
    </r>
  </si>
  <si>
    <r>
      <rPr>
        <b/>
        <sz val="10"/>
        <rFont val="宋体"/>
        <family val="3"/>
        <charset val="134"/>
      </rPr>
      <t>所属行业</t>
    </r>
  </si>
  <si>
    <r>
      <rPr>
        <b/>
        <sz val="10"/>
        <rFont val="宋体"/>
        <family val="3"/>
        <charset val="134"/>
      </rPr>
      <t>净资产额</t>
    </r>
  </si>
  <si>
    <r>
      <rPr>
        <b/>
        <sz val="10"/>
        <rFont val="宋体"/>
        <family val="3"/>
        <charset val="134"/>
      </rPr>
      <t>税后利润</t>
    </r>
  </si>
  <si>
    <r>
      <rPr>
        <b/>
        <sz val="10"/>
        <rFont val="宋体"/>
        <family val="3"/>
        <charset val="134"/>
      </rPr>
      <t>主管税务机关</t>
    </r>
  </si>
  <si>
    <r>
      <rPr>
        <b/>
        <sz val="10"/>
        <rFont val="宋体"/>
        <family val="3"/>
        <charset val="134"/>
      </rPr>
      <t>批准机关及证书号码</t>
    </r>
  </si>
  <si>
    <r>
      <rPr>
        <b/>
        <sz val="10"/>
        <rFont val="宋体"/>
        <family val="3"/>
        <charset val="134"/>
      </rPr>
      <t>开业日期</t>
    </r>
  </si>
  <si>
    <r>
      <rPr>
        <b/>
        <sz val="10"/>
        <rFont val="宋体"/>
        <family val="3"/>
        <charset val="134"/>
      </rPr>
      <t>休假日</t>
    </r>
  </si>
  <si>
    <r>
      <rPr>
        <b/>
        <sz val="10"/>
        <rFont val="宋体"/>
        <family val="3"/>
        <charset val="134"/>
      </rPr>
      <t>财务结账日</t>
    </r>
  </si>
  <si>
    <r>
      <rPr>
        <b/>
        <sz val="10"/>
        <rFont val="宋体"/>
        <family val="3"/>
        <charset val="134"/>
      </rPr>
      <t>执行会计制度</t>
    </r>
  </si>
  <si>
    <r>
      <rPr>
        <b/>
        <sz val="10"/>
        <rFont val="宋体"/>
        <family val="3"/>
        <charset val="134"/>
      </rPr>
      <t>前五名投资者（股东）名称</t>
    </r>
  </si>
  <si>
    <r>
      <rPr>
        <b/>
        <sz val="10"/>
        <rFont val="宋体"/>
        <family val="3"/>
        <charset val="134"/>
      </rPr>
      <t>注册资本</t>
    </r>
  </si>
  <si>
    <r>
      <rPr>
        <b/>
        <sz val="10"/>
        <rFont val="宋体"/>
        <family val="3"/>
        <charset val="134"/>
      </rPr>
      <t>实收资本</t>
    </r>
  </si>
  <si>
    <r>
      <rPr>
        <b/>
        <sz val="10"/>
        <rFont val="宋体"/>
        <family val="3"/>
        <charset val="134"/>
      </rPr>
      <t>金额</t>
    </r>
  </si>
  <si>
    <r>
      <rPr>
        <b/>
        <sz val="10"/>
        <rFont val="宋体"/>
        <family val="3"/>
        <charset val="134"/>
      </rPr>
      <t>出资比例</t>
    </r>
  </si>
  <si>
    <r>
      <rPr>
        <sz val="10"/>
        <rFont val="宋体"/>
        <family val="3"/>
        <charset val="134"/>
      </rPr>
      <t>合计</t>
    </r>
  </si>
  <si>
    <r>
      <rPr>
        <b/>
        <sz val="10"/>
        <rFont val="宋体"/>
        <family val="3"/>
        <charset val="134"/>
      </rPr>
      <t>主要长期投资单位（或异地分支机构）名称</t>
    </r>
  </si>
  <si>
    <r>
      <rPr>
        <b/>
        <sz val="10"/>
        <rFont val="宋体"/>
        <family val="3"/>
        <charset val="134"/>
      </rPr>
      <t>地址</t>
    </r>
  </si>
  <si>
    <r>
      <rPr>
        <b/>
        <sz val="10"/>
        <rFont val="宋体"/>
        <family val="3"/>
        <charset val="134"/>
      </rPr>
      <t>注册资金</t>
    </r>
  </si>
  <si>
    <r>
      <rPr>
        <b/>
        <sz val="10"/>
        <rFont val="宋体"/>
        <family val="3"/>
        <charset val="134"/>
      </rPr>
      <t>持股比例</t>
    </r>
  </si>
  <si>
    <r>
      <rPr>
        <b/>
        <sz val="10"/>
        <rFont val="宋体"/>
        <family val="3"/>
        <charset val="134"/>
      </rPr>
      <t>核算方式</t>
    </r>
  </si>
  <si>
    <r>
      <rPr>
        <b/>
        <sz val="10"/>
        <rFont val="宋体"/>
        <family val="3"/>
        <charset val="134"/>
      </rPr>
      <t>前注册会计师审计结论</t>
    </r>
  </si>
  <si>
    <r>
      <rPr>
        <b/>
        <sz val="10"/>
        <rFont val="宋体"/>
        <family val="3"/>
        <charset val="134"/>
      </rPr>
      <t>前评估情况</t>
    </r>
  </si>
  <si>
    <r>
      <rPr>
        <b/>
        <sz val="10"/>
        <color indexed="10"/>
        <rFont val="宋体"/>
        <family val="3"/>
        <charset val="134"/>
      </rPr>
      <t>评估机构填写以下内容</t>
    </r>
    <r>
      <rPr>
        <b/>
        <sz val="10"/>
        <color indexed="10"/>
        <rFont val="Arial Narrow"/>
        <family val="2"/>
      </rPr>
      <t>:</t>
    </r>
  </si>
  <si>
    <r>
      <rPr>
        <b/>
        <sz val="10"/>
        <rFont val="宋体"/>
        <family val="3"/>
        <charset val="134"/>
      </rPr>
      <t>委托项目</t>
    </r>
  </si>
  <si>
    <r>
      <rPr>
        <b/>
        <sz val="10"/>
        <rFont val="宋体"/>
        <family val="3"/>
        <charset val="134"/>
      </rPr>
      <t>类别</t>
    </r>
  </si>
  <si>
    <r>
      <rPr>
        <b/>
        <sz val="10"/>
        <rFont val="宋体"/>
        <family val="3"/>
        <charset val="134"/>
      </rPr>
      <t>项目编号</t>
    </r>
  </si>
  <si>
    <r>
      <rPr>
        <b/>
        <sz val="10"/>
        <rFont val="宋体"/>
        <family val="3"/>
        <charset val="134"/>
      </rPr>
      <t>作业日期</t>
    </r>
  </si>
  <si>
    <r>
      <rPr>
        <b/>
        <sz val="10"/>
        <rFont val="宋体"/>
        <family val="3"/>
        <charset val="134"/>
      </rPr>
      <t>目的</t>
    </r>
  </si>
  <si>
    <r>
      <rPr>
        <b/>
        <sz val="10"/>
        <rFont val="宋体"/>
        <family val="3"/>
        <charset val="134"/>
      </rPr>
      <t>报告编号</t>
    </r>
  </si>
  <si>
    <r>
      <rPr>
        <b/>
        <sz val="10"/>
        <rFont val="宋体"/>
        <family val="3"/>
        <charset val="134"/>
      </rPr>
      <t>填表日期</t>
    </r>
  </si>
  <si>
    <r>
      <rPr>
        <b/>
        <sz val="10"/>
        <rFont val="宋体"/>
        <family val="3"/>
        <charset val="134"/>
      </rPr>
      <t>范围</t>
    </r>
  </si>
  <si>
    <r>
      <rPr>
        <b/>
        <sz val="10"/>
        <rFont val="宋体"/>
        <family val="3"/>
        <charset val="134"/>
      </rPr>
      <t>项目负责人：</t>
    </r>
  </si>
  <si>
    <r>
      <rPr>
        <b/>
        <sz val="10"/>
        <rFont val="宋体"/>
        <family val="3"/>
        <charset val="134"/>
      </rPr>
      <t>法定代表人：</t>
    </r>
  </si>
  <si>
    <r>
      <rPr>
        <sz val="10"/>
        <rFont val="宋体"/>
        <family val="3"/>
        <charset val="134"/>
      </rPr>
      <t>蒋建英</t>
    </r>
  </si>
  <si>
    <r>
      <rPr>
        <b/>
        <sz val="10"/>
        <rFont val="宋体"/>
        <family val="3"/>
        <charset val="134"/>
      </rPr>
      <t>评估机构：</t>
    </r>
  </si>
  <si>
    <r>
      <rPr>
        <b/>
        <sz val="10"/>
        <rFont val="宋体"/>
        <family val="3"/>
        <charset val="134"/>
      </rPr>
      <t>签字注册资产评估师：</t>
    </r>
  </si>
  <si>
    <r>
      <rPr>
        <sz val="10"/>
        <rFont val="宋体"/>
        <family val="3"/>
        <charset val="134"/>
      </rPr>
      <t>流动资产、负债</t>
    </r>
  </si>
  <si>
    <r>
      <rPr>
        <sz val="10"/>
        <rFont val="宋体"/>
        <family val="3"/>
        <charset val="134"/>
      </rPr>
      <t>设备</t>
    </r>
  </si>
  <si>
    <r>
      <rPr>
        <sz val="10"/>
        <rFont val="宋体"/>
        <family val="3"/>
        <charset val="134"/>
      </rPr>
      <t>房屋</t>
    </r>
  </si>
  <si>
    <r>
      <rPr>
        <sz val="10"/>
        <rFont val="宋体"/>
        <family val="3"/>
        <charset val="134"/>
      </rPr>
      <t>土地</t>
    </r>
  </si>
  <si>
    <r>
      <rPr>
        <sz val="10"/>
        <rFont val="宋体"/>
        <family val="3"/>
        <charset val="134"/>
      </rPr>
      <t>其他无形资产</t>
    </r>
  </si>
  <si>
    <r>
      <rPr>
        <b/>
        <sz val="10"/>
        <rFont val="宋体"/>
        <family val="3"/>
        <charset val="134"/>
      </rPr>
      <t>资产占有单位填表人</t>
    </r>
    <r>
      <rPr>
        <b/>
        <sz val="10"/>
        <rFont val="Arial Narrow"/>
        <family val="2"/>
      </rPr>
      <t>:</t>
    </r>
  </si>
  <si>
    <r>
      <rPr>
        <b/>
        <sz val="10"/>
        <rFont val="宋体"/>
        <family val="3"/>
        <charset val="134"/>
      </rPr>
      <t>评估人员</t>
    </r>
    <r>
      <rPr>
        <b/>
        <sz val="10"/>
        <rFont val="Arial Narrow"/>
        <family val="2"/>
      </rPr>
      <t>:</t>
    </r>
  </si>
  <si>
    <r>
      <rPr>
        <b/>
        <sz val="16"/>
        <rFont val="宋体"/>
        <family val="3"/>
        <charset val="134"/>
      </rPr>
      <t>财务报表与资产评估申报表核对表</t>
    </r>
  </si>
  <si>
    <r>
      <rPr>
        <b/>
        <sz val="10"/>
        <rFont val="宋体"/>
        <family val="3"/>
        <charset val="134"/>
      </rPr>
      <t>金额单位：人民币元</t>
    </r>
  </si>
  <si>
    <r>
      <rPr>
        <b/>
        <sz val="9"/>
        <rFont val="宋体"/>
        <family val="3"/>
        <charset val="134"/>
      </rPr>
      <t>序号</t>
    </r>
  </si>
  <si>
    <r>
      <rPr>
        <b/>
        <sz val="9"/>
        <rFont val="宋体"/>
        <family val="3"/>
        <charset val="134"/>
      </rPr>
      <t>科目名称</t>
    </r>
  </si>
  <si>
    <r>
      <rPr>
        <b/>
        <sz val="9"/>
        <rFont val="宋体"/>
        <family val="3"/>
        <charset val="134"/>
      </rPr>
      <t>基准日</t>
    </r>
    <r>
      <rPr>
        <b/>
        <sz val="9"/>
        <color indexed="10"/>
        <rFont val="宋体"/>
        <family val="3"/>
        <charset val="134"/>
      </rPr>
      <t>原报表</t>
    </r>
    <r>
      <rPr>
        <b/>
        <sz val="9"/>
        <rFont val="宋体"/>
        <family val="3"/>
        <charset val="134"/>
      </rPr>
      <t>金额
（企业填写）</t>
    </r>
  </si>
  <si>
    <r>
      <rPr>
        <b/>
        <sz val="9"/>
        <rFont val="宋体"/>
        <family val="3"/>
        <charset val="134"/>
      </rPr>
      <t>基准日</t>
    </r>
    <r>
      <rPr>
        <b/>
        <sz val="9"/>
        <color indexed="10"/>
        <rFont val="宋体"/>
        <family val="3"/>
        <charset val="134"/>
      </rPr>
      <t>审计后</t>
    </r>
    <r>
      <rPr>
        <b/>
        <sz val="9"/>
        <rFont val="宋体"/>
        <family val="3"/>
        <charset val="134"/>
      </rPr>
      <t>金额
（企业填写）</t>
    </r>
  </si>
  <si>
    <r>
      <rPr>
        <b/>
        <sz val="9"/>
        <rFont val="宋体"/>
        <family val="3"/>
        <charset val="134"/>
      </rPr>
      <t>评估明细表账面价值</t>
    </r>
  </si>
  <si>
    <r>
      <rPr>
        <b/>
        <sz val="10"/>
        <rFont val="宋体"/>
        <family val="3"/>
        <charset val="134"/>
      </rPr>
      <t>差异金额</t>
    </r>
  </si>
  <si>
    <r>
      <rPr>
        <b/>
        <sz val="10"/>
        <rFont val="宋体"/>
        <family val="3"/>
        <charset val="134"/>
      </rPr>
      <t>与原始数比</t>
    </r>
  </si>
  <si>
    <r>
      <rPr>
        <b/>
        <sz val="10"/>
        <rFont val="宋体"/>
        <family val="3"/>
        <charset val="134"/>
      </rPr>
      <t>与审计后数比</t>
    </r>
  </si>
  <si>
    <r>
      <rPr>
        <sz val="9"/>
        <rFont val="宋体"/>
        <family val="3"/>
        <charset val="134"/>
      </rPr>
      <t>一、流动资产合计</t>
    </r>
  </si>
  <si>
    <r>
      <rPr>
        <sz val="9"/>
        <rFont val="Arial Narrow"/>
        <family val="2"/>
      </rPr>
      <t xml:space="preserve">        </t>
    </r>
    <r>
      <rPr>
        <sz val="9"/>
        <rFont val="宋体"/>
        <family val="3"/>
        <charset val="134"/>
      </rPr>
      <t>货币资金</t>
    </r>
  </si>
  <si>
    <r>
      <rPr>
        <sz val="9"/>
        <rFont val="Arial Narrow"/>
        <family val="2"/>
      </rPr>
      <t xml:space="preserve">        </t>
    </r>
    <r>
      <rPr>
        <sz val="9"/>
        <rFont val="宋体"/>
        <family val="3"/>
        <charset val="134"/>
      </rPr>
      <t>交易性金融资产</t>
    </r>
  </si>
  <si>
    <r>
      <rPr>
        <sz val="9"/>
        <rFont val="Arial Narrow"/>
        <family val="2"/>
      </rPr>
      <t xml:space="preserve">        </t>
    </r>
    <r>
      <rPr>
        <sz val="9"/>
        <rFont val="宋体"/>
        <family val="3"/>
        <charset val="134"/>
      </rPr>
      <t>应收票据</t>
    </r>
  </si>
  <si>
    <r>
      <rPr>
        <sz val="9"/>
        <rFont val="Arial Narrow"/>
        <family val="2"/>
      </rPr>
      <t xml:space="preserve">        </t>
    </r>
    <r>
      <rPr>
        <sz val="9"/>
        <rFont val="宋体"/>
        <family val="3"/>
        <charset val="134"/>
      </rPr>
      <t>应收账款</t>
    </r>
  </si>
  <si>
    <r>
      <rPr>
        <sz val="9"/>
        <rFont val="Arial Narrow"/>
        <family val="2"/>
      </rPr>
      <t xml:space="preserve">        </t>
    </r>
    <r>
      <rPr>
        <sz val="9"/>
        <rFont val="宋体"/>
        <family val="3"/>
        <charset val="134"/>
      </rPr>
      <t>预付款项</t>
    </r>
  </si>
  <si>
    <r>
      <rPr>
        <sz val="9"/>
        <rFont val="Arial Narrow"/>
        <family val="2"/>
      </rPr>
      <t xml:space="preserve">        </t>
    </r>
    <r>
      <rPr>
        <sz val="9"/>
        <rFont val="宋体"/>
        <family val="3"/>
        <charset val="134"/>
      </rPr>
      <t>应收利息</t>
    </r>
  </si>
  <si>
    <r>
      <rPr>
        <sz val="9"/>
        <rFont val="Arial Narrow"/>
        <family val="2"/>
      </rPr>
      <t xml:space="preserve">        </t>
    </r>
    <r>
      <rPr>
        <sz val="9"/>
        <rFont val="宋体"/>
        <family val="3"/>
        <charset val="134"/>
      </rPr>
      <t>应收股利</t>
    </r>
  </si>
  <si>
    <r>
      <rPr>
        <sz val="9"/>
        <rFont val="Arial Narrow"/>
        <family val="2"/>
      </rPr>
      <t xml:space="preserve">        </t>
    </r>
    <r>
      <rPr>
        <sz val="9"/>
        <rFont val="宋体"/>
        <family val="3"/>
        <charset val="134"/>
      </rPr>
      <t>其他应收款</t>
    </r>
  </si>
  <si>
    <r>
      <rPr>
        <sz val="9"/>
        <rFont val="Arial Narrow"/>
        <family val="2"/>
      </rPr>
      <t xml:space="preserve">        </t>
    </r>
    <r>
      <rPr>
        <sz val="9"/>
        <rFont val="宋体"/>
        <family val="3"/>
        <charset val="134"/>
      </rPr>
      <t>存货</t>
    </r>
  </si>
  <si>
    <r>
      <rPr>
        <sz val="9"/>
        <rFont val="Arial Narrow"/>
        <family val="2"/>
      </rPr>
      <t xml:space="preserve">        </t>
    </r>
    <r>
      <rPr>
        <sz val="9"/>
        <rFont val="宋体"/>
        <family val="3"/>
        <charset val="134"/>
      </rPr>
      <t>一年内到期的非流动资产</t>
    </r>
  </si>
  <si>
    <r>
      <rPr>
        <sz val="9"/>
        <rFont val="Arial Narrow"/>
        <family val="2"/>
      </rPr>
      <t xml:space="preserve">        </t>
    </r>
    <r>
      <rPr>
        <sz val="9"/>
        <rFont val="宋体"/>
        <family val="3"/>
        <charset val="134"/>
      </rPr>
      <t>其他流动资产</t>
    </r>
  </si>
  <si>
    <r>
      <rPr>
        <sz val="9"/>
        <rFont val="宋体"/>
        <family val="3"/>
        <charset val="134"/>
      </rPr>
      <t>二、非流动资产合计</t>
    </r>
  </si>
  <si>
    <r>
      <rPr>
        <sz val="9"/>
        <rFont val="Arial Narrow"/>
        <family val="2"/>
      </rPr>
      <t xml:space="preserve">        </t>
    </r>
    <r>
      <rPr>
        <sz val="9"/>
        <rFont val="宋体"/>
        <family val="3"/>
        <charset val="134"/>
      </rPr>
      <t>可供出售金融资产</t>
    </r>
  </si>
  <si>
    <r>
      <rPr>
        <sz val="9"/>
        <rFont val="Arial Narrow"/>
        <family val="2"/>
      </rPr>
      <t xml:space="preserve">        </t>
    </r>
    <r>
      <rPr>
        <sz val="9"/>
        <rFont val="宋体"/>
        <family val="3"/>
        <charset val="134"/>
      </rPr>
      <t>持有至到期投资</t>
    </r>
  </si>
  <si>
    <r>
      <rPr>
        <sz val="9"/>
        <rFont val="Arial Narrow"/>
        <family val="2"/>
      </rPr>
      <t xml:space="preserve">        </t>
    </r>
    <r>
      <rPr>
        <sz val="9"/>
        <rFont val="宋体"/>
        <family val="3"/>
        <charset val="134"/>
      </rPr>
      <t>长期应收款</t>
    </r>
  </si>
  <si>
    <r>
      <rPr>
        <sz val="9"/>
        <rFont val="Arial Narrow"/>
        <family val="2"/>
      </rPr>
      <t xml:space="preserve">        </t>
    </r>
    <r>
      <rPr>
        <sz val="9"/>
        <rFont val="宋体"/>
        <family val="3"/>
        <charset val="134"/>
      </rPr>
      <t>长期股权投资</t>
    </r>
  </si>
  <si>
    <r>
      <rPr>
        <sz val="9"/>
        <rFont val="Arial Narrow"/>
        <family val="2"/>
      </rPr>
      <t xml:space="preserve">        </t>
    </r>
    <r>
      <rPr>
        <sz val="9"/>
        <rFont val="宋体"/>
        <family val="3"/>
        <charset val="134"/>
      </rPr>
      <t>投资性房地产</t>
    </r>
  </si>
  <si>
    <r>
      <rPr>
        <sz val="9"/>
        <rFont val="Arial Narrow"/>
        <family val="2"/>
      </rPr>
      <t xml:space="preserve">        </t>
    </r>
    <r>
      <rPr>
        <sz val="9"/>
        <rFont val="宋体"/>
        <family val="3"/>
        <charset val="134"/>
      </rPr>
      <t>固定资产</t>
    </r>
  </si>
  <si>
    <r>
      <rPr>
        <sz val="9"/>
        <rFont val="Arial Narrow"/>
        <family val="2"/>
      </rPr>
      <t xml:space="preserve">        </t>
    </r>
    <r>
      <rPr>
        <sz val="9"/>
        <rFont val="宋体"/>
        <family val="3"/>
        <charset val="134"/>
      </rPr>
      <t>在建工程</t>
    </r>
  </si>
  <si>
    <r>
      <rPr>
        <sz val="9"/>
        <rFont val="Arial Narrow"/>
        <family val="2"/>
      </rPr>
      <t xml:space="preserve">        </t>
    </r>
    <r>
      <rPr>
        <sz val="9"/>
        <rFont val="宋体"/>
        <family val="3"/>
        <charset val="134"/>
      </rPr>
      <t>工程物资</t>
    </r>
  </si>
  <si>
    <r>
      <rPr>
        <sz val="9"/>
        <rFont val="Arial Narrow"/>
        <family val="2"/>
      </rPr>
      <t xml:space="preserve">        </t>
    </r>
    <r>
      <rPr>
        <sz val="9"/>
        <rFont val="宋体"/>
        <family val="3"/>
        <charset val="134"/>
      </rPr>
      <t>固定资产清理</t>
    </r>
  </si>
  <si>
    <r>
      <rPr>
        <sz val="9"/>
        <rFont val="Arial Narrow"/>
        <family val="2"/>
      </rPr>
      <t xml:space="preserve">        </t>
    </r>
    <r>
      <rPr>
        <sz val="9"/>
        <rFont val="宋体"/>
        <family val="3"/>
        <charset val="134"/>
      </rPr>
      <t>生产性生物资产</t>
    </r>
  </si>
  <si>
    <r>
      <rPr>
        <sz val="9"/>
        <rFont val="Arial Narrow"/>
        <family val="2"/>
      </rPr>
      <t xml:space="preserve">        </t>
    </r>
    <r>
      <rPr>
        <sz val="9"/>
        <rFont val="宋体"/>
        <family val="3"/>
        <charset val="134"/>
      </rPr>
      <t>油气资产</t>
    </r>
  </si>
  <si>
    <r>
      <rPr>
        <sz val="9"/>
        <rFont val="Arial Narrow"/>
        <family val="2"/>
      </rPr>
      <t xml:space="preserve">        </t>
    </r>
    <r>
      <rPr>
        <sz val="9"/>
        <rFont val="宋体"/>
        <family val="3"/>
        <charset val="134"/>
      </rPr>
      <t>无形资产</t>
    </r>
  </si>
  <si>
    <r>
      <rPr>
        <sz val="9"/>
        <rFont val="Arial Narrow"/>
        <family val="2"/>
      </rPr>
      <t xml:space="preserve">        </t>
    </r>
    <r>
      <rPr>
        <sz val="9"/>
        <rFont val="宋体"/>
        <family val="3"/>
        <charset val="134"/>
      </rPr>
      <t>开发支出</t>
    </r>
  </si>
  <si>
    <r>
      <rPr>
        <sz val="9"/>
        <rFont val="Arial Narrow"/>
        <family val="2"/>
      </rPr>
      <t xml:space="preserve">        </t>
    </r>
    <r>
      <rPr>
        <sz val="9"/>
        <rFont val="宋体"/>
        <family val="3"/>
        <charset val="134"/>
      </rPr>
      <t>商誉</t>
    </r>
  </si>
  <si>
    <r>
      <rPr>
        <sz val="9"/>
        <rFont val="Arial Narrow"/>
        <family val="2"/>
      </rPr>
      <t xml:space="preserve">        </t>
    </r>
    <r>
      <rPr>
        <sz val="9"/>
        <rFont val="宋体"/>
        <family val="3"/>
        <charset val="134"/>
      </rPr>
      <t>长期待摊费用</t>
    </r>
  </si>
  <si>
    <r>
      <rPr>
        <sz val="9"/>
        <rFont val="Arial Narrow"/>
        <family val="2"/>
      </rPr>
      <t xml:space="preserve">        </t>
    </r>
    <r>
      <rPr>
        <sz val="9"/>
        <rFont val="宋体"/>
        <family val="3"/>
        <charset val="134"/>
      </rPr>
      <t>递延所得税资产</t>
    </r>
  </si>
  <si>
    <r>
      <rPr>
        <sz val="9"/>
        <rFont val="Arial Narrow"/>
        <family val="2"/>
      </rPr>
      <t xml:space="preserve">        </t>
    </r>
    <r>
      <rPr>
        <sz val="9"/>
        <rFont val="宋体"/>
        <family val="3"/>
        <charset val="134"/>
      </rPr>
      <t>其他非流动资产</t>
    </r>
  </si>
  <si>
    <r>
      <rPr>
        <sz val="9"/>
        <rFont val="宋体"/>
        <family val="3"/>
        <charset val="134"/>
      </rPr>
      <t>三、资产总计</t>
    </r>
  </si>
  <si>
    <r>
      <rPr>
        <sz val="9"/>
        <rFont val="宋体"/>
        <family val="3"/>
        <charset val="134"/>
      </rPr>
      <t>四、流动负债合计</t>
    </r>
  </si>
  <si>
    <r>
      <rPr>
        <sz val="9"/>
        <rFont val="Arial Narrow"/>
        <family val="2"/>
      </rPr>
      <t xml:space="preserve">        </t>
    </r>
    <r>
      <rPr>
        <sz val="9"/>
        <rFont val="宋体"/>
        <family val="3"/>
        <charset val="134"/>
      </rPr>
      <t>短期借款</t>
    </r>
  </si>
  <si>
    <r>
      <rPr>
        <sz val="9"/>
        <rFont val="Arial Narrow"/>
        <family val="2"/>
      </rPr>
      <t xml:space="preserve">        </t>
    </r>
    <r>
      <rPr>
        <sz val="9"/>
        <rFont val="宋体"/>
        <family val="3"/>
        <charset val="134"/>
      </rPr>
      <t>交易性金融负债</t>
    </r>
  </si>
  <si>
    <r>
      <rPr>
        <sz val="9"/>
        <rFont val="Arial Narrow"/>
        <family val="2"/>
      </rPr>
      <t xml:space="preserve">        </t>
    </r>
    <r>
      <rPr>
        <sz val="9"/>
        <rFont val="宋体"/>
        <family val="3"/>
        <charset val="134"/>
      </rPr>
      <t>应付票据</t>
    </r>
  </si>
  <si>
    <r>
      <rPr>
        <sz val="9"/>
        <rFont val="Arial Narrow"/>
        <family val="2"/>
      </rPr>
      <t xml:space="preserve">        </t>
    </r>
    <r>
      <rPr>
        <sz val="9"/>
        <rFont val="宋体"/>
        <family val="3"/>
        <charset val="134"/>
      </rPr>
      <t>应付账款</t>
    </r>
  </si>
  <si>
    <r>
      <rPr>
        <sz val="9"/>
        <rFont val="Arial Narrow"/>
        <family val="2"/>
      </rPr>
      <t xml:space="preserve">        </t>
    </r>
    <r>
      <rPr>
        <sz val="9"/>
        <rFont val="宋体"/>
        <family val="3"/>
        <charset val="134"/>
      </rPr>
      <t>预收款项</t>
    </r>
  </si>
  <si>
    <r>
      <rPr>
        <sz val="9"/>
        <rFont val="Arial Narrow"/>
        <family val="2"/>
      </rPr>
      <t xml:space="preserve">        </t>
    </r>
    <r>
      <rPr>
        <sz val="9"/>
        <rFont val="宋体"/>
        <family val="3"/>
        <charset val="134"/>
      </rPr>
      <t>应付职工薪酬</t>
    </r>
  </si>
  <si>
    <r>
      <rPr>
        <sz val="9"/>
        <rFont val="Arial Narrow"/>
        <family val="2"/>
      </rPr>
      <t xml:space="preserve">        </t>
    </r>
    <r>
      <rPr>
        <sz val="9"/>
        <rFont val="宋体"/>
        <family val="3"/>
        <charset val="134"/>
      </rPr>
      <t>应交税费</t>
    </r>
  </si>
  <si>
    <r>
      <rPr>
        <sz val="9"/>
        <rFont val="Arial Narrow"/>
        <family val="2"/>
      </rPr>
      <t xml:space="preserve">        </t>
    </r>
    <r>
      <rPr>
        <sz val="9"/>
        <rFont val="宋体"/>
        <family val="3"/>
        <charset val="134"/>
      </rPr>
      <t>应付利息</t>
    </r>
  </si>
  <si>
    <r>
      <rPr>
        <sz val="9"/>
        <rFont val="Arial Narrow"/>
        <family val="2"/>
      </rPr>
      <t xml:space="preserve">        </t>
    </r>
    <r>
      <rPr>
        <sz val="9"/>
        <rFont val="宋体"/>
        <family val="3"/>
        <charset val="134"/>
      </rPr>
      <t>应付股利</t>
    </r>
  </si>
  <si>
    <r>
      <rPr>
        <sz val="9"/>
        <rFont val="Arial Narrow"/>
        <family val="2"/>
      </rPr>
      <t xml:space="preserve">        </t>
    </r>
    <r>
      <rPr>
        <sz val="9"/>
        <rFont val="宋体"/>
        <family val="3"/>
        <charset val="134"/>
      </rPr>
      <t>其他应付款</t>
    </r>
  </si>
  <si>
    <r>
      <rPr>
        <sz val="9"/>
        <rFont val="Arial Narrow"/>
        <family val="2"/>
      </rPr>
      <t xml:space="preserve">        </t>
    </r>
    <r>
      <rPr>
        <sz val="9"/>
        <rFont val="宋体"/>
        <family val="3"/>
        <charset val="134"/>
      </rPr>
      <t>一年内到期的非流动负债</t>
    </r>
  </si>
  <si>
    <r>
      <rPr>
        <sz val="9"/>
        <rFont val="Arial Narrow"/>
        <family val="2"/>
      </rPr>
      <t xml:space="preserve">        </t>
    </r>
    <r>
      <rPr>
        <sz val="9"/>
        <rFont val="宋体"/>
        <family val="3"/>
        <charset val="134"/>
      </rPr>
      <t>其他流动负债</t>
    </r>
  </si>
  <si>
    <r>
      <rPr>
        <sz val="9"/>
        <rFont val="宋体"/>
        <family val="3"/>
        <charset val="134"/>
      </rPr>
      <t>五、非流动负债合计</t>
    </r>
  </si>
  <si>
    <r>
      <rPr>
        <sz val="9"/>
        <rFont val="Arial Narrow"/>
        <family val="2"/>
      </rPr>
      <t xml:space="preserve">        </t>
    </r>
    <r>
      <rPr>
        <sz val="9"/>
        <rFont val="宋体"/>
        <family val="3"/>
        <charset val="134"/>
      </rPr>
      <t>长期借款</t>
    </r>
  </si>
  <si>
    <r>
      <rPr>
        <sz val="9"/>
        <rFont val="Arial Narrow"/>
        <family val="2"/>
      </rPr>
      <t xml:space="preserve">        </t>
    </r>
    <r>
      <rPr>
        <sz val="9"/>
        <rFont val="宋体"/>
        <family val="3"/>
        <charset val="134"/>
      </rPr>
      <t>应付债券</t>
    </r>
  </si>
  <si>
    <r>
      <rPr>
        <sz val="9"/>
        <rFont val="Arial Narrow"/>
        <family val="2"/>
      </rPr>
      <t xml:space="preserve">        </t>
    </r>
    <r>
      <rPr>
        <sz val="9"/>
        <rFont val="宋体"/>
        <family val="3"/>
        <charset val="134"/>
      </rPr>
      <t>长期应付款</t>
    </r>
  </si>
  <si>
    <r>
      <rPr>
        <sz val="9"/>
        <rFont val="Arial Narrow"/>
        <family val="2"/>
      </rPr>
      <t xml:space="preserve">        </t>
    </r>
    <r>
      <rPr>
        <sz val="9"/>
        <rFont val="宋体"/>
        <family val="3"/>
        <charset val="134"/>
      </rPr>
      <t>专项应付款</t>
    </r>
  </si>
  <si>
    <r>
      <rPr>
        <sz val="9"/>
        <rFont val="Arial Narrow"/>
        <family val="2"/>
      </rPr>
      <t xml:space="preserve">        </t>
    </r>
    <r>
      <rPr>
        <sz val="9"/>
        <rFont val="宋体"/>
        <family val="3"/>
        <charset val="134"/>
      </rPr>
      <t>预计负债</t>
    </r>
  </si>
  <si>
    <r>
      <rPr>
        <sz val="9"/>
        <rFont val="Arial Narrow"/>
        <family val="2"/>
      </rPr>
      <t xml:space="preserve">        </t>
    </r>
    <r>
      <rPr>
        <sz val="9"/>
        <rFont val="宋体"/>
        <family val="3"/>
        <charset val="134"/>
      </rPr>
      <t>递延所得税负债</t>
    </r>
  </si>
  <si>
    <r>
      <rPr>
        <sz val="9"/>
        <rFont val="Arial Narrow"/>
        <family val="2"/>
      </rPr>
      <t xml:space="preserve">    </t>
    </r>
    <r>
      <rPr>
        <sz val="9"/>
        <rFont val="宋体"/>
        <family val="3"/>
        <charset val="134"/>
      </rPr>
      <t>其他非流动负债</t>
    </r>
  </si>
  <si>
    <r>
      <rPr>
        <sz val="9"/>
        <rFont val="宋体"/>
        <family val="3"/>
        <charset val="134"/>
      </rPr>
      <t>六、负债总计</t>
    </r>
  </si>
  <si>
    <r>
      <rPr>
        <sz val="9"/>
        <rFont val="宋体"/>
        <family val="3"/>
        <charset val="134"/>
      </rPr>
      <t>七、净资产</t>
    </r>
  </si>
  <si>
    <r>
      <rPr>
        <sz val="9"/>
        <rFont val="宋体"/>
        <family val="3"/>
        <charset val="134"/>
      </rPr>
      <t>实收资本</t>
    </r>
  </si>
  <si>
    <r>
      <rPr>
        <sz val="9"/>
        <rFont val="宋体"/>
        <family val="3"/>
        <charset val="134"/>
      </rPr>
      <t>资本公积</t>
    </r>
  </si>
  <si>
    <r>
      <rPr>
        <sz val="9"/>
        <rFont val="宋体"/>
        <family val="3"/>
        <charset val="134"/>
      </rPr>
      <t>其中：法定公益金</t>
    </r>
  </si>
  <si>
    <r>
      <rPr>
        <sz val="9"/>
        <rFont val="宋体"/>
        <family val="3"/>
        <charset val="134"/>
      </rPr>
      <t>盈余公积</t>
    </r>
  </si>
  <si>
    <r>
      <rPr>
        <sz val="9"/>
        <rFont val="宋体"/>
        <family val="3"/>
        <charset val="134"/>
      </rPr>
      <t>未分配利润</t>
    </r>
  </si>
  <si>
    <r>
      <rPr>
        <sz val="9"/>
        <rFont val="宋体"/>
        <family val="3"/>
        <charset val="134"/>
      </rPr>
      <t>所有者权益合计</t>
    </r>
  </si>
  <si>
    <r>
      <rPr>
        <sz val="10"/>
        <rFont val="宋体"/>
        <family val="3"/>
        <charset val="134"/>
      </rPr>
      <t>原始报表联系人：</t>
    </r>
  </si>
  <si>
    <r>
      <rPr>
        <sz val="10"/>
        <rFont val="宋体"/>
        <family val="3"/>
        <charset val="134"/>
      </rPr>
      <t>联系电话：</t>
    </r>
  </si>
  <si>
    <r>
      <rPr>
        <sz val="10"/>
        <rFont val="宋体"/>
        <family val="3"/>
        <charset val="134"/>
      </rPr>
      <t>会计师事务所联系人：</t>
    </r>
  </si>
  <si>
    <r>
      <rPr>
        <u/>
        <sz val="12"/>
        <color indexed="12"/>
        <rFont val="宋体"/>
        <family val="3"/>
        <charset val="134"/>
      </rPr>
      <t>返回索引页</t>
    </r>
  </si>
  <si>
    <r>
      <rPr>
        <b/>
        <sz val="20"/>
        <rFont val="宋体"/>
        <family val="3"/>
        <charset val="134"/>
      </rPr>
      <t>资</t>
    </r>
    <r>
      <rPr>
        <b/>
        <sz val="20"/>
        <rFont val="Arial Narrow"/>
        <family val="2"/>
      </rPr>
      <t xml:space="preserve">  </t>
    </r>
    <r>
      <rPr>
        <b/>
        <sz val="20"/>
        <rFont val="宋体"/>
        <family val="3"/>
        <charset val="134"/>
      </rPr>
      <t>产</t>
    </r>
    <r>
      <rPr>
        <b/>
        <sz val="20"/>
        <rFont val="Arial Narrow"/>
        <family val="2"/>
      </rPr>
      <t xml:space="preserve">  </t>
    </r>
    <r>
      <rPr>
        <b/>
        <sz val="20"/>
        <rFont val="宋体"/>
        <family val="3"/>
        <charset val="134"/>
      </rPr>
      <t>评</t>
    </r>
    <r>
      <rPr>
        <b/>
        <sz val="20"/>
        <rFont val="Arial Narrow"/>
        <family val="2"/>
      </rPr>
      <t xml:space="preserve">  </t>
    </r>
    <r>
      <rPr>
        <b/>
        <sz val="20"/>
        <rFont val="宋体"/>
        <family val="3"/>
        <charset val="134"/>
      </rPr>
      <t>估</t>
    </r>
    <r>
      <rPr>
        <b/>
        <sz val="20"/>
        <rFont val="Arial Narrow"/>
        <family val="2"/>
      </rPr>
      <t xml:space="preserve">  </t>
    </r>
    <r>
      <rPr>
        <b/>
        <sz val="20"/>
        <rFont val="宋体"/>
        <family val="3"/>
        <charset val="134"/>
      </rPr>
      <t>结</t>
    </r>
    <r>
      <rPr>
        <b/>
        <sz val="20"/>
        <rFont val="Arial Narrow"/>
        <family val="2"/>
      </rPr>
      <t xml:space="preserve">  </t>
    </r>
    <r>
      <rPr>
        <b/>
        <sz val="20"/>
        <rFont val="宋体"/>
        <family val="3"/>
        <charset val="134"/>
      </rPr>
      <t>果</t>
    </r>
    <r>
      <rPr>
        <b/>
        <sz val="20"/>
        <rFont val="Arial Narrow"/>
        <family val="2"/>
      </rPr>
      <t xml:space="preserve">  </t>
    </r>
    <r>
      <rPr>
        <b/>
        <sz val="20"/>
        <rFont val="宋体"/>
        <family val="3"/>
        <charset val="134"/>
      </rPr>
      <t>汇</t>
    </r>
    <r>
      <rPr>
        <b/>
        <sz val="20"/>
        <rFont val="Arial Narrow"/>
        <family val="2"/>
      </rPr>
      <t xml:space="preserve">  </t>
    </r>
    <r>
      <rPr>
        <b/>
        <sz val="20"/>
        <rFont val="宋体"/>
        <family val="3"/>
        <charset val="134"/>
      </rPr>
      <t>总</t>
    </r>
    <r>
      <rPr>
        <b/>
        <sz val="20"/>
        <rFont val="Arial Narrow"/>
        <family val="2"/>
      </rPr>
      <t xml:space="preserve">  </t>
    </r>
    <r>
      <rPr>
        <b/>
        <sz val="20"/>
        <rFont val="宋体"/>
        <family val="3"/>
        <charset val="134"/>
      </rPr>
      <t>表</t>
    </r>
  </si>
  <si>
    <r>
      <rPr>
        <sz val="11"/>
        <rFont val="宋体"/>
        <family val="3"/>
        <charset val="134"/>
      </rPr>
      <t>金额单位：人民币万元</t>
    </r>
  </si>
  <si>
    <r>
      <rPr>
        <sz val="12"/>
        <color indexed="8"/>
        <rFont val="宋体"/>
        <family val="3"/>
        <charset val="134"/>
      </rPr>
      <t>项</t>
    </r>
    <r>
      <rPr>
        <sz val="12"/>
        <color indexed="8"/>
        <rFont val="Arial Narrow"/>
        <family val="2"/>
      </rPr>
      <t xml:space="preserve">            </t>
    </r>
    <r>
      <rPr>
        <sz val="12"/>
        <color indexed="8"/>
        <rFont val="宋体"/>
        <family val="3"/>
        <charset val="134"/>
      </rPr>
      <t>目</t>
    </r>
  </si>
  <si>
    <r>
      <rPr>
        <sz val="12"/>
        <rFont val="宋体"/>
        <family val="3"/>
        <charset val="134"/>
      </rPr>
      <t>审计前账面值</t>
    </r>
  </si>
  <si>
    <r>
      <rPr>
        <sz val="12"/>
        <rFont val="宋体"/>
        <family val="3"/>
        <charset val="134"/>
      </rPr>
      <t>账面价值</t>
    </r>
  </si>
  <si>
    <r>
      <rPr>
        <sz val="12"/>
        <rFont val="宋体"/>
        <family val="3"/>
        <charset val="134"/>
      </rPr>
      <t>评估价值</t>
    </r>
  </si>
  <si>
    <r>
      <rPr>
        <sz val="12"/>
        <rFont val="宋体"/>
        <family val="3"/>
        <charset val="134"/>
      </rPr>
      <t>增减值</t>
    </r>
  </si>
  <si>
    <r>
      <rPr>
        <sz val="12"/>
        <rFont val="宋体"/>
        <family val="3"/>
        <charset val="134"/>
      </rPr>
      <t>增值率％</t>
    </r>
  </si>
  <si>
    <t>A</t>
  </si>
  <si>
    <t>B</t>
  </si>
  <si>
    <t>C=B-A</t>
  </si>
  <si>
    <t>D=C/A×100%</t>
  </si>
  <si>
    <r>
      <rPr>
        <sz val="12"/>
        <rFont val="宋体"/>
        <family val="3"/>
        <charset val="134"/>
      </rPr>
      <t>流动资产</t>
    </r>
  </si>
  <si>
    <r>
      <rPr>
        <sz val="12"/>
        <rFont val="宋体"/>
        <family val="3"/>
        <charset val="134"/>
      </rPr>
      <t>非流动资产</t>
    </r>
  </si>
  <si>
    <r>
      <rPr>
        <sz val="12"/>
        <rFont val="宋体"/>
        <family val="3"/>
        <charset val="134"/>
      </rPr>
      <t>其中：可供出售金融资产</t>
    </r>
  </si>
  <si>
    <r>
      <rPr>
        <sz val="12"/>
        <rFont val="Arial Narrow"/>
        <family val="2"/>
      </rPr>
      <t xml:space="preserve">            </t>
    </r>
    <r>
      <rPr>
        <sz val="12"/>
        <rFont val="宋体"/>
        <family val="3"/>
        <charset val="134"/>
      </rPr>
      <t>持有至到期投资</t>
    </r>
  </si>
  <si>
    <r>
      <rPr>
        <sz val="12"/>
        <rFont val="Arial Narrow"/>
        <family val="2"/>
      </rPr>
      <t xml:space="preserve">            </t>
    </r>
    <r>
      <rPr>
        <sz val="12"/>
        <rFont val="宋体"/>
        <family val="3"/>
        <charset val="134"/>
      </rPr>
      <t>长期应收款</t>
    </r>
  </si>
  <si>
    <r>
      <rPr>
        <sz val="12"/>
        <rFont val="Arial Narrow"/>
        <family val="2"/>
      </rPr>
      <t xml:space="preserve">            </t>
    </r>
    <r>
      <rPr>
        <sz val="12"/>
        <rFont val="宋体"/>
        <family val="3"/>
        <charset val="134"/>
      </rPr>
      <t>长期股权投资</t>
    </r>
  </si>
  <si>
    <r>
      <rPr>
        <sz val="12"/>
        <rFont val="Arial Narrow"/>
        <family val="2"/>
      </rPr>
      <t xml:space="preserve">            </t>
    </r>
    <r>
      <rPr>
        <sz val="12"/>
        <rFont val="宋体"/>
        <family val="3"/>
        <charset val="134"/>
      </rPr>
      <t>投资性房地产</t>
    </r>
  </si>
  <si>
    <r>
      <rPr>
        <sz val="12"/>
        <rFont val="Arial Narrow"/>
        <family val="2"/>
      </rPr>
      <t xml:space="preserve">            </t>
    </r>
    <r>
      <rPr>
        <sz val="12"/>
        <rFont val="宋体"/>
        <family val="3"/>
        <charset val="134"/>
      </rPr>
      <t>固定资产</t>
    </r>
  </si>
  <si>
    <r>
      <rPr>
        <sz val="12"/>
        <rFont val="Arial Narrow"/>
        <family val="2"/>
      </rPr>
      <t xml:space="preserve">            </t>
    </r>
    <r>
      <rPr>
        <sz val="12"/>
        <rFont val="宋体"/>
        <family val="3"/>
        <charset val="134"/>
      </rPr>
      <t>在建工程</t>
    </r>
  </si>
  <si>
    <r>
      <rPr>
        <sz val="12"/>
        <rFont val="Arial Narrow"/>
        <family val="2"/>
      </rPr>
      <t xml:space="preserve">            </t>
    </r>
    <r>
      <rPr>
        <sz val="12"/>
        <rFont val="宋体"/>
        <family val="3"/>
        <charset val="134"/>
      </rPr>
      <t>工程物资</t>
    </r>
  </si>
  <si>
    <r>
      <rPr>
        <sz val="12"/>
        <rFont val="Arial Narrow"/>
        <family val="2"/>
      </rPr>
      <t xml:space="preserve">            </t>
    </r>
    <r>
      <rPr>
        <sz val="12"/>
        <rFont val="宋体"/>
        <family val="3"/>
        <charset val="134"/>
      </rPr>
      <t>固定资产清理</t>
    </r>
  </si>
  <si>
    <r>
      <rPr>
        <sz val="12"/>
        <rFont val="Arial Narrow"/>
        <family val="2"/>
      </rPr>
      <t xml:space="preserve">            </t>
    </r>
    <r>
      <rPr>
        <sz val="12"/>
        <rFont val="宋体"/>
        <family val="3"/>
        <charset val="134"/>
      </rPr>
      <t>生产性生物资产</t>
    </r>
  </si>
  <si>
    <r>
      <rPr>
        <sz val="12"/>
        <rFont val="Arial Narrow"/>
        <family val="2"/>
      </rPr>
      <t xml:space="preserve">            </t>
    </r>
    <r>
      <rPr>
        <sz val="12"/>
        <rFont val="宋体"/>
        <family val="3"/>
        <charset val="134"/>
      </rPr>
      <t>油气资产</t>
    </r>
  </si>
  <si>
    <r>
      <rPr>
        <sz val="12"/>
        <rFont val="Arial Narrow"/>
        <family val="2"/>
      </rPr>
      <t xml:space="preserve">            </t>
    </r>
    <r>
      <rPr>
        <sz val="12"/>
        <rFont val="宋体"/>
        <family val="3"/>
        <charset val="134"/>
      </rPr>
      <t>无形资产</t>
    </r>
  </si>
  <si>
    <r>
      <rPr>
        <sz val="12"/>
        <rFont val="Arial Narrow"/>
        <family val="2"/>
      </rPr>
      <t xml:space="preserve">            </t>
    </r>
    <r>
      <rPr>
        <sz val="12"/>
        <rFont val="宋体"/>
        <family val="3"/>
        <charset val="134"/>
      </rPr>
      <t>开发支出</t>
    </r>
  </si>
  <si>
    <r>
      <rPr>
        <sz val="12"/>
        <rFont val="Arial Narrow"/>
        <family val="2"/>
      </rPr>
      <t xml:space="preserve">            </t>
    </r>
    <r>
      <rPr>
        <sz val="12"/>
        <rFont val="宋体"/>
        <family val="3"/>
        <charset val="134"/>
      </rPr>
      <t>商誉</t>
    </r>
  </si>
  <si>
    <r>
      <rPr>
        <sz val="12"/>
        <rFont val="Arial Narrow"/>
        <family val="2"/>
      </rPr>
      <t xml:space="preserve">            </t>
    </r>
    <r>
      <rPr>
        <sz val="12"/>
        <rFont val="宋体"/>
        <family val="3"/>
        <charset val="134"/>
      </rPr>
      <t>长期待摊费用</t>
    </r>
  </si>
  <si>
    <r>
      <rPr>
        <sz val="12"/>
        <rFont val="Arial Narrow"/>
        <family val="2"/>
      </rPr>
      <t xml:space="preserve">            </t>
    </r>
    <r>
      <rPr>
        <sz val="12"/>
        <rFont val="宋体"/>
        <family val="3"/>
        <charset val="134"/>
      </rPr>
      <t>递延所得税资产</t>
    </r>
  </si>
  <si>
    <r>
      <rPr>
        <sz val="12"/>
        <rFont val="Arial Narrow"/>
        <family val="2"/>
      </rPr>
      <t xml:space="preserve">            </t>
    </r>
    <r>
      <rPr>
        <sz val="12"/>
        <rFont val="宋体"/>
        <family val="3"/>
        <charset val="134"/>
      </rPr>
      <t>其他非流动资产</t>
    </r>
  </si>
  <si>
    <r>
      <rPr>
        <b/>
        <sz val="12"/>
        <rFont val="宋体"/>
        <family val="3"/>
        <charset val="134"/>
      </rPr>
      <t>资产总计</t>
    </r>
  </si>
  <si>
    <r>
      <rPr>
        <sz val="12"/>
        <rFont val="宋体"/>
        <family val="3"/>
        <charset val="134"/>
      </rPr>
      <t>流动负债</t>
    </r>
  </si>
  <si>
    <r>
      <rPr>
        <sz val="12"/>
        <rFont val="宋体"/>
        <family val="3"/>
        <charset val="134"/>
      </rPr>
      <t>非流动负债</t>
    </r>
  </si>
  <si>
    <r>
      <rPr>
        <b/>
        <sz val="12"/>
        <rFont val="宋体"/>
        <family val="3"/>
        <charset val="134"/>
      </rPr>
      <t>负债总计</t>
    </r>
  </si>
  <si>
    <r>
      <rPr>
        <b/>
        <sz val="12"/>
        <rFont val="宋体"/>
        <family val="3"/>
        <charset val="134"/>
      </rPr>
      <t>净</t>
    </r>
    <r>
      <rPr>
        <b/>
        <sz val="12"/>
        <rFont val="Arial Narrow"/>
        <family val="2"/>
      </rPr>
      <t xml:space="preserve"> </t>
    </r>
    <r>
      <rPr>
        <b/>
        <sz val="12"/>
        <rFont val="宋体"/>
        <family val="3"/>
        <charset val="134"/>
      </rPr>
      <t>资</t>
    </r>
    <r>
      <rPr>
        <b/>
        <sz val="12"/>
        <rFont val="Arial Narrow"/>
        <family val="2"/>
      </rPr>
      <t xml:space="preserve"> </t>
    </r>
    <r>
      <rPr>
        <b/>
        <sz val="12"/>
        <rFont val="宋体"/>
        <family val="3"/>
        <charset val="134"/>
      </rPr>
      <t>产（所有者权益）</t>
    </r>
  </si>
  <si>
    <r>
      <rPr>
        <sz val="13"/>
        <rFont val="宋体"/>
        <family val="3"/>
        <charset val="134"/>
      </rPr>
      <t>评估机构：北京华信众合资产评估有限公司</t>
    </r>
  </si>
  <si>
    <r>
      <rPr>
        <u/>
        <sz val="10"/>
        <color indexed="12"/>
        <rFont val="宋体"/>
        <family val="3"/>
        <charset val="134"/>
      </rPr>
      <t>返回</t>
    </r>
  </si>
  <si>
    <r>
      <rPr>
        <b/>
        <sz val="18"/>
        <rFont val="宋体"/>
        <family val="3"/>
        <charset val="134"/>
      </rPr>
      <t>资产评估结果分类汇总表</t>
    </r>
  </si>
  <si>
    <r>
      <rPr>
        <sz val="10"/>
        <rFont val="宋体"/>
        <family val="3"/>
        <charset val="134"/>
      </rPr>
      <t>序号</t>
    </r>
  </si>
  <si>
    <r>
      <rPr>
        <sz val="10"/>
        <color indexed="8"/>
        <rFont val="宋体"/>
        <family val="3"/>
        <charset val="134"/>
      </rPr>
      <t>科目名称</t>
    </r>
  </si>
  <si>
    <r>
      <rPr>
        <sz val="10"/>
        <rFont val="宋体"/>
        <family val="3"/>
        <charset val="134"/>
      </rPr>
      <t>审计前账面值</t>
    </r>
  </si>
  <si>
    <r>
      <rPr>
        <sz val="10"/>
        <rFont val="宋体"/>
        <family val="3"/>
        <charset val="134"/>
      </rPr>
      <t>账面价值</t>
    </r>
  </si>
  <si>
    <r>
      <rPr>
        <sz val="10"/>
        <rFont val="宋体"/>
        <family val="3"/>
        <charset val="134"/>
      </rPr>
      <t>评估价值</t>
    </r>
  </si>
  <si>
    <r>
      <rPr>
        <sz val="10"/>
        <rFont val="宋体"/>
        <family val="3"/>
        <charset val="134"/>
      </rPr>
      <t>增值额</t>
    </r>
  </si>
  <si>
    <r>
      <rPr>
        <sz val="10"/>
        <rFont val="宋体"/>
        <family val="3"/>
        <charset val="134"/>
      </rPr>
      <t>增值率</t>
    </r>
    <r>
      <rPr>
        <sz val="10"/>
        <rFont val="Arial Narrow"/>
        <family val="2"/>
      </rPr>
      <t>%</t>
    </r>
  </si>
  <si>
    <r>
      <rPr>
        <sz val="10"/>
        <rFont val="宋体"/>
        <family val="3"/>
        <charset val="134"/>
      </rPr>
      <t>企业报表数</t>
    </r>
  </si>
  <si>
    <r>
      <rPr>
        <sz val="10"/>
        <rFont val="宋体"/>
        <family val="3"/>
        <charset val="134"/>
      </rPr>
      <t>差异</t>
    </r>
  </si>
  <si>
    <r>
      <rPr>
        <b/>
        <sz val="10"/>
        <color indexed="8"/>
        <rFont val="宋体"/>
        <family val="3"/>
        <charset val="134"/>
      </rPr>
      <t>一、流动资产合计</t>
    </r>
  </si>
  <si>
    <r>
      <rPr>
        <sz val="10"/>
        <color indexed="8"/>
        <rFont val="宋体"/>
        <family val="3"/>
        <charset val="134"/>
      </rPr>
      <t>货币资金</t>
    </r>
  </si>
  <si>
    <r>
      <rPr>
        <sz val="10"/>
        <color indexed="8"/>
        <rFont val="宋体"/>
        <family val="3"/>
        <charset val="134"/>
      </rPr>
      <t>交易性金融资产</t>
    </r>
  </si>
  <si>
    <r>
      <rPr>
        <sz val="10"/>
        <color indexed="8"/>
        <rFont val="宋体"/>
        <family val="3"/>
        <charset val="134"/>
      </rPr>
      <t>应收票据</t>
    </r>
  </si>
  <si>
    <r>
      <rPr>
        <sz val="10"/>
        <color indexed="8"/>
        <rFont val="宋体"/>
        <family val="3"/>
        <charset val="134"/>
      </rPr>
      <t>应收账款</t>
    </r>
  </si>
  <si>
    <r>
      <rPr>
        <sz val="10"/>
        <color indexed="8"/>
        <rFont val="宋体"/>
        <family val="3"/>
        <charset val="134"/>
      </rPr>
      <t>预付款项</t>
    </r>
  </si>
  <si>
    <r>
      <rPr>
        <sz val="10"/>
        <color indexed="8"/>
        <rFont val="宋体"/>
        <family val="3"/>
        <charset val="134"/>
      </rPr>
      <t>应收利息</t>
    </r>
  </si>
  <si>
    <r>
      <rPr>
        <sz val="10"/>
        <color indexed="8"/>
        <rFont val="宋体"/>
        <family val="3"/>
        <charset val="134"/>
      </rPr>
      <t>应收股利</t>
    </r>
  </si>
  <si>
    <r>
      <rPr>
        <sz val="10"/>
        <color indexed="8"/>
        <rFont val="宋体"/>
        <family val="3"/>
        <charset val="134"/>
      </rPr>
      <t>其他应收款</t>
    </r>
  </si>
  <si>
    <r>
      <rPr>
        <sz val="10"/>
        <color indexed="8"/>
        <rFont val="宋体"/>
        <family val="3"/>
        <charset val="134"/>
      </rPr>
      <t>存货</t>
    </r>
  </si>
  <si>
    <r>
      <rPr>
        <sz val="10"/>
        <color indexed="8"/>
        <rFont val="宋体"/>
        <family val="3"/>
        <charset val="134"/>
      </rPr>
      <t>一年内到期的非流动资产</t>
    </r>
  </si>
  <si>
    <r>
      <rPr>
        <sz val="10"/>
        <color indexed="8"/>
        <rFont val="宋体"/>
        <family val="3"/>
        <charset val="134"/>
      </rPr>
      <t>其他流动资产</t>
    </r>
  </si>
  <si>
    <r>
      <rPr>
        <b/>
        <sz val="10"/>
        <color indexed="8"/>
        <rFont val="宋体"/>
        <family val="3"/>
        <charset val="134"/>
      </rPr>
      <t>二、非流动资产合计</t>
    </r>
  </si>
  <si>
    <r>
      <rPr>
        <sz val="10"/>
        <color indexed="8"/>
        <rFont val="宋体"/>
        <family val="3"/>
        <charset val="134"/>
      </rPr>
      <t>可供出售金融资产</t>
    </r>
  </si>
  <si>
    <r>
      <rPr>
        <sz val="10"/>
        <color indexed="8"/>
        <rFont val="宋体"/>
        <family val="3"/>
        <charset val="134"/>
      </rPr>
      <t>持有至到期投资</t>
    </r>
  </si>
  <si>
    <r>
      <rPr>
        <sz val="10"/>
        <color indexed="8"/>
        <rFont val="宋体"/>
        <family val="3"/>
        <charset val="134"/>
      </rPr>
      <t>长期应收款</t>
    </r>
  </si>
  <si>
    <r>
      <rPr>
        <sz val="10"/>
        <color indexed="8"/>
        <rFont val="宋体"/>
        <family val="3"/>
        <charset val="134"/>
      </rPr>
      <t>长期股权投资</t>
    </r>
  </si>
  <si>
    <r>
      <rPr>
        <sz val="10"/>
        <color indexed="8"/>
        <rFont val="宋体"/>
        <family val="3"/>
        <charset val="134"/>
      </rPr>
      <t>投资性房地产</t>
    </r>
  </si>
  <si>
    <r>
      <rPr>
        <sz val="10"/>
        <color indexed="8"/>
        <rFont val="宋体"/>
        <family val="3"/>
        <charset val="134"/>
      </rPr>
      <t>固定资产</t>
    </r>
  </si>
  <si>
    <r>
      <rPr>
        <sz val="10"/>
        <color indexed="8"/>
        <rFont val="宋体"/>
        <family val="3"/>
        <charset val="134"/>
      </rPr>
      <t>在建工程</t>
    </r>
  </si>
  <si>
    <r>
      <rPr>
        <sz val="10"/>
        <color indexed="8"/>
        <rFont val="宋体"/>
        <family val="3"/>
        <charset val="134"/>
      </rPr>
      <t>工程物资</t>
    </r>
  </si>
  <si>
    <r>
      <rPr>
        <sz val="10"/>
        <color indexed="8"/>
        <rFont val="宋体"/>
        <family val="3"/>
        <charset val="134"/>
      </rPr>
      <t>固定资产清理</t>
    </r>
  </si>
  <si>
    <r>
      <rPr>
        <sz val="10"/>
        <color indexed="8"/>
        <rFont val="宋体"/>
        <family val="3"/>
        <charset val="134"/>
      </rPr>
      <t>生产性生物资产</t>
    </r>
  </si>
  <si>
    <r>
      <rPr>
        <sz val="10"/>
        <color indexed="8"/>
        <rFont val="宋体"/>
        <family val="3"/>
        <charset val="134"/>
      </rPr>
      <t>油气资产</t>
    </r>
  </si>
  <si>
    <r>
      <rPr>
        <sz val="10"/>
        <color indexed="8"/>
        <rFont val="宋体"/>
        <family val="3"/>
        <charset val="134"/>
      </rPr>
      <t>无形资产</t>
    </r>
  </si>
  <si>
    <r>
      <rPr>
        <sz val="10"/>
        <color indexed="8"/>
        <rFont val="宋体"/>
        <family val="3"/>
        <charset val="134"/>
      </rPr>
      <t>开发支出</t>
    </r>
  </si>
  <si>
    <r>
      <rPr>
        <sz val="10"/>
        <color indexed="8"/>
        <rFont val="宋体"/>
        <family val="3"/>
        <charset val="134"/>
      </rPr>
      <t>商誉</t>
    </r>
  </si>
  <si>
    <r>
      <rPr>
        <sz val="10"/>
        <color indexed="8"/>
        <rFont val="宋体"/>
        <family val="3"/>
        <charset val="134"/>
      </rPr>
      <t>长期待摊费用</t>
    </r>
  </si>
  <si>
    <r>
      <rPr>
        <sz val="10"/>
        <color indexed="8"/>
        <rFont val="宋体"/>
        <family val="3"/>
        <charset val="134"/>
      </rPr>
      <t>递延所得税资产</t>
    </r>
  </si>
  <si>
    <r>
      <rPr>
        <sz val="10"/>
        <color indexed="8"/>
        <rFont val="宋体"/>
        <family val="3"/>
        <charset val="134"/>
      </rPr>
      <t>其他非流动资产</t>
    </r>
  </si>
  <si>
    <r>
      <rPr>
        <b/>
        <sz val="10"/>
        <color indexed="8"/>
        <rFont val="宋体"/>
        <family val="3"/>
        <charset val="134"/>
      </rPr>
      <t>三、资产总计</t>
    </r>
  </si>
  <si>
    <r>
      <rPr>
        <b/>
        <sz val="10"/>
        <color indexed="8"/>
        <rFont val="宋体"/>
        <family val="3"/>
        <charset val="134"/>
      </rPr>
      <t>四、流动负债合计</t>
    </r>
  </si>
  <si>
    <r>
      <rPr>
        <sz val="10"/>
        <color indexed="8"/>
        <rFont val="宋体"/>
        <family val="3"/>
        <charset val="134"/>
      </rPr>
      <t>短期借款</t>
    </r>
  </si>
  <si>
    <r>
      <rPr>
        <sz val="10"/>
        <color indexed="8"/>
        <rFont val="宋体"/>
        <family val="3"/>
        <charset val="134"/>
      </rPr>
      <t>交易性金融负债</t>
    </r>
  </si>
  <si>
    <r>
      <rPr>
        <sz val="10"/>
        <color indexed="8"/>
        <rFont val="宋体"/>
        <family val="3"/>
        <charset val="134"/>
      </rPr>
      <t>应付票据</t>
    </r>
  </si>
  <si>
    <r>
      <rPr>
        <sz val="10"/>
        <color indexed="8"/>
        <rFont val="宋体"/>
        <family val="3"/>
        <charset val="134"/>
      </rPr>
      <t>应付账款</t>
    </r>
  </si>
  <si>
    <r>
      <rPr>
        <sz val="10"/>
        <color indexed="8"/>
        <rFont val="宋体"/>
        <family val="3"/>
        <charset val="134"/>
      </rPr>
      <t>预收款项</t>
    </r>
  </si>
  <si>
    <r>
      <rPr>
        <sz val="10"/>
        <color indexed="8"/>
        <rFont val="宋体"/>
        <family val="3"/>
        <charset val="134"/>
      </rPr>
      <t>应付职工薪酬</t>
    </r>
  </si>
  <si>
    <r>
      <rPr>
        <sz val="10"/>
        <color indexed="8"/>
        <rFont val="宋体"/>
        <family val="3"/>
        <charset val="134"/>
      </rPr>
      <t>应交税费</t>
    </r>
  </si>
  <si>
    <r>
      <rPr>
        <sz val="10"/>
        <color indexed="8"/>
        <rFont val="宋体"/>
        <family val="3"/>
        <charset val="134"/>
      </rPr>
      <t>应付利息</t>
    </r>
  </si>
  <si>
    <r>
      <rPr>
        <sz val="10"/>
        <color indexed="8"/>
        <rFont val="宋体"/>
        <family val="3"/>
        <charset val="134"/>
      </rPr>
      <t>应付股利</t>
    </r>
  </si>
  <si>
    <r>
      <rPr>
        <sz val="10"/>
        <color indexed="8"/>
        <rFont val="宋体"/>
        <family val="3"/>
        <charset val="134"/>
      </rPr>
      <t>其他应付款</t>
    </r>
  </si>
  <si>
    <r>
      <rPr>
        <sz val="10"/>
        <color indexed="8"/>
        <rFont val="宋体"/>
        <family val="3"/>
        <charset val="134"/>
      </rPr>
      <t>一年内到期的非流动负债</t>
    </r>
  </si>
  <si>
    <r>
      <rPr>
        <sz val="10"/>
        <color indexed="8"/>
        <rFont val="宋体"/>
        <family val="3"/>
        <charset val="134"/>
      </rPr>
      <t>其他流动负债</t>
    </r>
  </si>
  <si>
    <r>
      <rPr>
        <b/>
        <sz val="10"/>
        <color indexed="8"/>
        <rFont val="宋体"/>
        <family val="3"/>
        <charset val="134"/>
      </rPr>
      <t>五、非流动负债合计</t>
    </r>
  </si>
  <si>
    <r>
      <rPr>
        <sz val="10"/>
        <color indexed="8"/>
        <rFont val="宋体"/>
        <family val="3"/>
        <charset val="134"/>
      </rPr>
      <t>长期借款</t>
    </r>
  </si>
  <si>
    <r>
      <rPr>
        <sz val="10"/>
        <color indexed="8"/>
        <rFont val="宋体"/>
        <family val="3"/>
        <charset val="134"/>
      </rPr>
      <t>应付债券</t>
    </r>
  </si>
  <si>
    <r>
      <rPr>
        <sz val="10"/>
        <color indexed="8"/>
        <rFont val="宋体"/>
        <family val="3"/>
        <charset val="134"/>
      </rPr>
      <t>长期应付款</t>
    </r>
  </si>
  <si>
    <r>
      <rPr>
        <sz val="10"/>
        <color indexed="8"/>
        <rFont val="宋体"/>
        <family val="3"/>
        <charset val="134"/>
      </rPr>
      <t>专项应付款</t>
    </r>
  </si>
  <si>
    <r>
      <rPr>
        <sz val="10"/>
        <color indexed="8"/>
        <rFont val="宋体"/>
        <family val="3"/>
        <charset val="134"/>
      </rPr>
      <t>预计负债</t>
    </r>
  </si>
  <si>
    <r>
      <rPr>
        <sz val="10"/>
        <color indexed="8"/>
        <rFont val="宋体"/>
        <family val="3"/>
        <charset val="134"/>
      </rPr>
      <t>递延所得税负债</t>
    </r>
  </si>
  <si>
    <r>
      <rPr>
        <sz val="10"/>
        <color indexed="8"/>
        <rFont val="宋体"/>
        <family val="3"/>
        <charset val="134"/>
      </rPr>
      <t>其他非流动负债</t>
    </r>
  </si>
  <si>
    <r>
      <rPr>
        <b/>
        <sz val="10"/>
        <color indexed="8"/>
        <rFont val="宋体"/>
        <family val="3"/>
        <charset val="134"/>
      </rPr>
      <t>六、负债总计</t>
    </r>
  </si>
  <si>
    <r>
      <rPr>
        <b/>
        <sz val="10"/>
        <color indexed="8"/>
        <rFont val="宋体"/>
        <family val="3"/>
        <charset val="134"/>
      </rPr>
      <t>七、净资产</t>
    </r>
  </si>
  <si>
    <r>
      <rPr>
        <sz val="10"/>
        <rFont val="宋体"/>
        <family val="3"/>
        <charset val="134"/>
      </rPr>
      <t>评估机构：北京华信众合资产评估有限公司</t>
    </r>
  </si>
  <si>
    <r>
      <rPr>
        <sz val="10"/>
        <rFont val="宋体"/>
        <family val="3"/>
        <charset val="134"/>
      </rPr>
      <t>实物资产（万元）</t>
    </r>
  </si>
  <si>
    <r>
      <rPr>
        <sz val="10"/>
        <rFont val="宋体"/>
        <family val="3"/>
        <charset val="134"/>
      </rPr>
      <t>比例（％）</t>
    </r>
  </si>
  <si>
    <r>
      <rPr>
        <b/>
        <sz val="10"/>
        <rFont val="宋体"/>
        <family val="3"/>
        <charset val="134"/>
      </rPr>
      <t>资产减值准备</t>
    </r>
  </si>
  <si>
    <r>
      <rPr>
        <sz val="10"/>
        <rFont val="宋体"/>
        <family val="3"/>
        <charset val="134"/>
      </rPr>
      <t>一</t>
    </r>
  </si>
  <si>
    <r>
      <rPr>
        <sz val="10"/>
        <color indexed="8"/>
        <rFont val="宋体"/>
        <family val="3"/>
        <charset val="134"/>
      </rPr>
      <t>坏账准备</t>
    </r>
  </si>
  <si>
    <r>
      <rPr>
        <sz val="10"/>
        <color indexed="8"/>
        <rFont val="宋体"/>
        <family val="3"/>
        <charset val="134"/>
      </rPr>
      <t>其中：应收账款</t>
    </r>
  </si>
  <si>
    <r>
      <rPr>
        <sz val="10"/>
        <rFont val="宋体"/>
        <family val="3"/>
        <charset val="134"/>
      </rPr>
      <t>二</t>
    </r>
  </si>
  <si>
    <r>
      <rPr>
        <sz val="10"/>
        <color indexed="8"/>
        <rFont val="宋体"/>
        <family val="3"/>
        <charset val="134"/>
      </rPr>
      <t>存货跌价准备</t>
    </r>
  </si>
  <si>
    <r>
      <rPr>
        <sz val="10"/>
        <rFont val="宋体"/>
        <family val="3"/>
        <charset val="134"/>
      </rPr>
      <t>三</t>
    </r>
  </si>
  <si>
    <r>
      <rPr>
        <sz val="10"/>
        <color indexed="8"/>
        <rFont val="宋体"/>
        <family val="3"/>
        <charset val="134"/>
      </rPr>
      <t>可供出售金融资产减值准备</t>
    </r>
  </si>
  <si>
    <r>
      <rPr>
        <sz val="10"/>
        <rFont val="宋体"/>
        <family val="3"/>
        <charset val="134"/>
      </rPr>
      <t>四</t>
    </r>
  </si>
  <si>
    <r>
      <rPr>
        <sz val="10"/>
        <color indexed="8"/>
        <rFont val="宋体"/>
        <family val="3"/>
        <charset val="134"/>
      </rPr>
      <t>持有至到期投资减值准备</t>
    </r>
  </si>
  <si>
    <r>
      <rPr>
        <sz val="10"/>
        <rFont val="宋体"/>
        <family val="3"/>
        <charset val="134"/>
      </rPr>
      <t>五</t>
    </r>
  </si>
  <si>
    <r>
      <rPr>
        <sz val="10"/>
        <color indexed="8"/>
        <rFont val="宋体"/>
        <family val="3"/>
        <charset val="134"/>
      </rPr>
      <t>长期股权投资减值准备</t>
    </r>
  </si>
  <si>
    <r>
      <rPr>
        <sz val="10"/>
        <rFont val="宋体"/>
        <family val="3"/>
        <charset val="134"/>
      </rPr>
      <t>六</t>
    </r>
  </si>
  <si>
    <r>
      <rPr>
        <sz val="10"/>
        <color indexed="8"/>
        <rFont val="宋体"/>
        <family val="3"/>
        <charset val="134"/>
      </rPr>
      <t>投资性房地产减值准备</t>
    </r>
  </si>
  <si>
    <r>
      <rPr>
        <sz val="10"/>
        <rFont val="宋体"/>
        <family val="3"/>
        <charset val="134"/>
      </rPr>
      <t>七</t>
    </r>
  </si>
  <si>
    <r>
      <rPr>
        <sz val="10"/>
        <color indexed="8"/>
        <rFont val="宋体"/>
        <family val="3"/>
        <charset val="134"/>
      </rPr>
      <t>固定资产减值准备</t>
    </r>
  </si>
  <si>
    <r>
      <rPr>
        <sz val="10"/>
        <rFont val="宋体"/>
        <family val="3"/>
        <charset val="134"/>
      </rPr>
      <t>八</t>
    </r>
  </si>
  <si>
    <r>
      <rPr>
        <sz val="10"/>
        <color indexed="8"/>
        <rFont val="宋体"/>
        <family val="3"/>
        <charset val="134"/>
      </rPr>
      <t>工程物资减值准备</t>
    </r>
  </si>
  <si>
    <r>
      <rPr>
        <sz val="10"/>
        <rFont val="宋体"/>
        <family val="3"/>
        <charset val="134"/>
      </rPr>
      <t>九</t>
    </r>
  </si>
  <si>
    <r>
      <rPr>
        <sz val="10"/>
        <color indexed="8"/>
        <rFont val="宋体"/>
        <family val="3"/>
        <charset val="134"/>
      </rPr>
      <t>在建工程减值准备</t>
    </r>
  </si>
  <si>
    <r>
      <rPr>
        <sz val="10"/>
        <rFont val="宋体"/>
        <family val="3"/>
        <charset val="134"/>
      </rPr>
      <t>十</t>
    </r>
  </si>
  <si>
    <r>
      <rPr>
        <sz val="10"/>
        <color indexed="8"/>
        <rFont val="宋体"/>
        <family val="3"/>
        <charset val="134"/>
      </rPr>
      <t>生产性生物资产减值准备</t>
    </r>
  </si>
  <si>
    <r>
      <rPr>
        <sz val="10"/>
        <color indexed="8"/>
        <rFont val="宋体"/>
        <family val="3"/>
        <charset val="134"/>
      </rPr>
      <t>其中：成熟生产性生物资产</t>
    </r>
  </si>
  <si>
    <r>
      <rPr>
        <sz val="10"/>
        <rFont val="宋体"/>
        <family val="3"/>
        <charset val="134"/>
      </rPr>
      <t>十一</t>
    </r>
  </si>
  <si>
    <r>
      <rPr>
        <sz val="10"/>
        <color indexed="8"/>
        <rFont val="宋体"/>
        <family val="3"/>
        <charset val="134"/>
      </rPr>
      <t>油气资产减值准备</t>
    </r>
  </si>
  <si>
    <r>
      <rPr>
        <sz val="10"/>
        <rFont val="宋体"/>
        <family val="3"/>
        <charset val="134"/>
      </rPr>
      <t>十二</t>
    </r>
  </si>
  <si>
    <r>
      <rPr>
        <sz val="10"/>
        <color indexed="8"/>
        <rFont val="宋体"/>
        <family val="3"/>
        <charset val="134"/>
      </rPr>
      <t>无形资产减值准备</t>
    </r>
  </si>
  <si>
    <r>
      <rPr>
        <sz val="10"/>
        <rFont val="宋体"/>
        <family val="3"/>
        <charset val="134"/>
      </rPr>
      <t>十三</t>
    </r>
  </si>
  <si>
    <r>
      <rPr>
        <sz val="10"/>
        <color indexed="8"/>
        <rFont val="宋体"/>
        <family val="3"/>
        <charset val="134"/>
      </rPr>
      <t>商誉减值准备</t>
    </r>
  </si>
  <si>
    <r>
      <rPr>
        <sz val="10"/>
        <rFont val="宋体"/>
        <family val="3"/>
        <charset val="134"/>
      </rPr>
      <t>十四</t>
    </r>
  </si>
  <si>
    <r>
      <rPr>
        <sz val="10"/>
        <color indexed="8"/>
        <rFont val="宋体"/>
        <family val="3"/>
        <charset val="134"/>
      </rPr>
      <t>其他</t>
    </r>
  </si>
  <si>
    <r>
      <rPr>
        <sz val="10"/>
        <color indexed="8"/>
        <rFont val="宋体"/>
        <family val="3"/>
        <charset val="134"/>
      </rPr>
      <t>合计</t>
    </r>
  </si>
  <si>
    <r>
      <rPr>
        <b/>
        <sz val="18"/>
        <rFont val="宋体"/>
        <family val="3"/>
        <charset val="134"/>
      </rPr>
      <t>流动资产评估汇总表</t>
    </r>
  </si>
  <si>
    <r>
      <rPr>
        <sz val="10"/>
        <color indexed="8"/>
        <rFont val="宋体"/>
        <family val="3"/>
        <charset val="134"/>
      </rPr>
      <t>金额单位：人民币元</t>
    </r>
  </si>
  <si>
    <r>
      <rPr>
        <sz val="10"/>
        <color indexed="8"/>
        <rFont val="宋体"/>
        <family val="3"/>
        <charset val="134"/>
      </rPr>
      <t>编号</t>
    </r>
  </si>
  <si>
    <r>
      <rPr>
        <sz val="10"/>
        <color indexed="8"/>
        <rFont val="宋体"/>
        <family val="3"/>
        <charset val="134"/>
      </rPr>
      <t>审计前账面值</t>
    </r>
  </si>
  <si>
    <r>
      <rPr>
        <sz val="10"/>
        <color indexed="8"/>
        <rFont val="宋体"/>
        <family val="3"/>
        <charset val="134"/>
      </rPr>
      <t>账面价值</t>
    </r>
  </si>
  <si>
    <r>
      <rPr>
        <sz val="10"/>
        <color indexed="8"/>
        <rFont val="宋体"/>
        <family val="3"/>
        <charset val="134"/>
      </rPr>
      <t>评估价值</t>
    </r>
  </si>
  <si>
    <r>
      <rPr>
        <sz val="10"/>
        <color indexed="8"/>
        <rFont val="宋体"/>
        <family val="3"/>
        <charset val="134"/>
      </rPr>
      <t>增值额</t>
    </r>
  </si>
  <si>
    <r>
      <rPr>
        <sz val="10"/>
        <color indexed="8"/>
        <rFont val="宋体"/>
        <family val="3"/>
        <charset val="134"/>
      </rPr>
      <t>增值率</t>
    </r>
    <r>
      <rPr>
        <sz val="10"/>
        <rFont val="Arial Narrow"/>
        <family val="2"/>
      </rPr>
      <t>%</t>
    </r>
  </si>
  <si>
    <t>3-1</t>
  </si>
  <si>
    <r>
      <rPr>
        <sz val="10"/>
        <color indexed="8"/>
        <rFont val="宋体"/>
        <family val="3"/>
        <charset val="134"/>
      </rPr>
      <t>货币资金（现金</t>
    </r>
  </si>
  <si>
    <r>
      <rPr>
        <sz val="10"/>
        <color indexed="8"/>
        <rFont val="宋体"/>
        <family val="3"/>
        <charset val="134"/>
      </rPr>
      <t>存款</t>
    </r>
  </si>
  <si>
    <r>
      <rPr>
        <sz val="10"/>
        <color indexed="8"/>
        <rFont val="宋体"/>
        <family val="3"/>
        <charset val="134"/>
      </rPr>
      <t>他币）</t>
    </r>
  </si>
  <si>
    <t>3-2</t>
  </si>
  <si>
    <t>3-3</t>
  </si>
  <si>
    <t>3-4</t>
  </si>
  <si>
    <t>3-5</t>
  </si>
  <si>
    <r>
      <rPr>
        <sz val="10"/>
        <color indexed="8"/>
        <rFont val="宋体"/>
        <family val="3"/>
        <charset val="134"/>
      </rPr>
      <t>预付账款</t>
    </r>
  </si>
  <si>
    <t>3-6</t>
  </si>
  <si>
    <t>3-7</t>
  </si>
  <si>
    <r>
      <rPr>
        <sz val="10"/>
        <color indexed="8"/>
        <rFont val="宋体"/>
        <family val="3"/>
        <charset val="134"/>
      </rPr>
      <t>应收股利（应收利润）</t>
    </r>
  </si>
  <si>
    <t>3-8</t>
  </si>
  <si>
    <t>3-9</t>
  </si>
  <si>
    <t>3-10</t>
  </si>
  <si>
    <t>3-11</t>
  </si>
  <si>
    <r>
      <rPr>
        <sz val="10"/>
        <color indexed="8"/>
        <rFont val="宋体"/>
        <family val="3"/>
        <charset val="134"/>
      </rPr>
      <t>流动资产合计</t>
    </r>
  </si>
  <si>
    <r>
      <rPr>
        <b/>
        <sz val="18"/>
        <rFont val="宋体"/>
        <family val="3"/>
        <charset val="134"/>
      </rPr>
      <t>货币资金</t>
    </r>
    <r>
      <rPr>
        <b/>
        <sz val="18"/>
        <rFont val="Arial Narrow"/>
        <family val="2"/>
      </rPr>
      <t>—</t>
    </r>
    <r>
      <rPr>
        <b/>
        <sz val="18"/>
        <rFont val="宋体"/>
        <family val="3"/>
        <charset val="134"/>
      </rPr>
      <t>现金评估申报表</t>
    </r>
  </si>
  <si>
    <r>
      <rPr>
        <sz val="10"/>
        <rFont val="宋体"/>
        <family val="3"/>
        <charset val="134"/>
      </rPr>
      <t>存放部门（单位</t>
    </r>
    <r>
      <rPr>
        <sz val="10"/>
        <rFont val="Arial Narrow"/>
        <family val="2"/>
      </rPr>
      <t>)</t>
    </r>
  </si>
  <si>
    <r>
      <rPr>
        <sz val="10"/>
        <rFont val="宋体"/>
        <family val="3"/>
        <charset val="134"/>
      </rPr>
      <t>币种</t>
    </r>
  </si>
  <si>
    <r>
      <rPr>
        <sz val="10"/>
        <rFont val="宋体"/>
        <family val="3"/>
        <charset val="134"/>
      </rPr>
      <t>外币账面金额</t>
    </r>
  </si>
  <si>
    <r>
      <rPr>
        <sz val="10"/>
        <rFont val="宋体"/>
        <family val="3"/>
        <charset val="134"/>
      </rPr>
      <t>评估基准日汇率</t>
    </r>
  </si>
  <si>
    <r>
      <rPr>
        <sz val="10"/>
        <rFont val="宋体"/>
        <family val="3"/>
        <charset val="134"/>
      </rPr>
      <t>调整分录</t>
    </r>
  </si>
  <si>
    <r>
      <rPr>
        <sz val="10"/>
        <rFont val="宋体"/>
        <family val="3"/>
        <charset val="134"/>
      </rPr>
      <t>备注</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</si>
  <si>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</si>
  <si>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货币资金</t>
    </r>
    <r>
      <rPr>
        <b/>
        <sz val="18"/>
        <rFont val="Arial Narrow"/>
        <family val="2"/>
      </rPr>
      <t>—</t>
    </r>
    <r>
      <rPr>
        <b/>
        <sz val="18"/>
        <rFont val="宋体"/>
        <family val="3"/>
        <charset val="134"/>
      </rPr>
      <t>银行存款评估申报表</t>
    </r>
  </si>
  <si>
    <r>
      <rPr>
        <sz val="10"/>
        <rFont val="宋体"/>
        <family val="3"/>
        <charset val="134"/>
      </rPr>
      <t>开户银行</t>
    </r>
  </si>
  <si>
    <r>
      <rPr>
        <sz val="10"/>
        <rFont val="宋体"/>
        <family val="3"/>
        <charset val="134"/>
      </rPr>
      <t>账号</t>
    </r>
  </si>
  <si>
    <t>账户类型</t>
  </si>
  <si>
    <r>
      <rPr>
        <b/>
        <sz val="18"/>
        <rFont val="宋体"/>
        <family val="3"/>
        <charset val="134"/>
      </rPr>
      <t>货币资金</t>
    </r>
    <r>
      <rPr>
        <b/>
        <sz val="18"/>
        <rFont val="Arial Narrow"/>
        <family val="2"/>
      </rPr>
      <t>—</t>
    </r>
    <r>
      <rPr>
        <b/>
        <sz val="18"/>
        <rFont val="宋体"/>
        <family val="3"/>
        <charset val="134"/>
      </rPr>
      <t>其他货币资金评估申报表</t>
    </r>
  </si>
  <si>
    <r>
      <rPr>
        <sz val="10"/>
        <rFont val="宋体"/>
        <family val="3"/>
        <charset val="134"/>
      </rPr>
      <t>名称及内容</t>
    </r>
  </si>
  <si>
    <r>
      <rPr>
        <sz val="10"/>
        <rFont val="宋体"/>
        <family val="3"/>
        <charset val="134"/>
      </rPr>
      <t>用途</t>
    </r>
  </si>
  <si>
    <r>
      <rPr>
        <b/>
        <sz val="18"/>
        <rFont val="宋体"/>
        <family val="3"/>
        <charset val="134"/>
      </rPr>
      <t>交易性金融资产评估汇总表</t>
    </r>
  </si>
  <si>
    <r>
      <rPr>
        <sz val="10"/>
        <rFont val="宋体"/>
        <family val="3"/>
        <charset val="134"/>
      </rPr>
      <t>编号</t>
    </r>
  </si>
  <si>
    <r>
      <rPr>
        <sz val="10"/>
        <rFont val="宋体"/>
        <family val="3"/>
        <charset val="134"/>
      </rPr>
      <t>科目名称</t>
    </r>
  </si>
  <si>
    <t>3-2-1</t>
  </si>
  <si>
    <r>
      <rPr>
        <sz val="10"/>
        <rFont val="宋体"/>
        <family val="3"/>
        <charset val="134"/>
      </rPr>
      <t>交易性金融资产</t>
    </r>
    <r>
      <rPr>
        <sz val="10"/>
        <rFont val="Arial Narrow"/>
        <family val="2"/>
      </rPr>
      <t>-</t>
    </r>
    <r>
      <rPr>
        <sz val="10"/>
        <rFont val="宋体"/>
        <family val="3"/>
        <charset val="134"/>
      </rPr>
      <t>股票投资</t>
    </r>
  </si>
  <si>
    <t>3-2-2</t>
  </si>
  <si>
    <r>
      <rPr>
        <sz val="10"/>
        <rFont val="宋体"/>
        <family val="3"/>
        <charset val="134"/>
      </rPr>
      <t>交易性金融资产</t>
    </r>
    <r>
      <rPr>
        <sz val="10"/>
        <rFont val="Arial Narrow"/>
        <family val="2"/>
      </rPr>
      <t>-</t>
    </r>
    <r>
      <rPr>
        <sz val="10"/>
        <rFont val="宋体"/>
        <family val="3"/>
        <charset val="134"/>
      </rPr>
      <t>债券投资</t>
    </r>
  </si>
  <si>
    <t>3-2-3</t>
  </si>
  <si>
    <r>
      <rPr>
        <sz val="10"/>
        <rFont val="宋体"/>
        <family val="3"/>
        <charset val="134"/>
      </rPr>
      <t>交易性金融资产</t>
    </r>
    <r>
      <rPr>
        <sz val="10"/>
        <rFont val="Arial Narrow"/>
        <family val="2"/>
      </rPr>
      <t>-</t>
    </r>
    <r>
      <rPr>
        <sz val="10"/>
        <rFont val="宋体"/>
        <family val="3"/>
        <charset val="134"/>
      </rPr>
      <t>基金投资</t>
    </r>
  </si>
  <si>
    <r>
      <rPr>
        <sz val="10"/>
        <rFont val="宋体"/>
        <family val="3"/>
        <charset val="134"/>
      </rPr>
      <t>交易性金融资产合计</t>
    </r>
  </si>
  <si>
    <r>
      <rPr>
        <b/>
        <sz val="18"/>
        <rFont val="宋体"/>
        <family val="3"/>
        <charset val="134"/>
      </rPr>
      <t>交易性金融资产</t>
    </r>
    <r>
      <rPr>
        <b/>
        <sz val="18"/>
        <rFont val="Arial Narrow"/>
        <family val="2"/>
      </rPr>
      <t>—</t>
    </r>
    <r>
      <rPr>
        <b/>
        <sz val="18"/>
        <rFont val="宋体"/>
        <family val="3"/>
        <charset val="134"/>
      </rPr>
      <t>股票投资评估申报表</t>
    </r>
  </si>
  <si>
    <r>
      <rPr>
        <sz val="10"/>
        <rFont val="宋体"/>
        <family val="3"/>
        <charset val="134"/>
      </rPr>
      <t>被投资单位名称</t>
    </r>
  </si>
  <si>
    <r>
      <rPr>
        <sz val="10"/>
        <rFont val="宋体"/>
        <family val="3"/>
        <charset val="134"/>
      </rPr>
      <t>股票名称</t>
    </r>
  </si>
  <si>
    <r>
      <rPr>
        <sz val="10"/>
        <rFont val="宋体"/>
        <family val="3"/>
        <charset val="134"/>
      </rPr>
      <t>投资日期</t>
    </r>
  </si>
  <si>
    <r>
      <rPr>
        <sz val="10"/>
        <rFont val="宋体"/>
        <family val="3"/>
        <charset val="134"/>
      </rPr>
      <t>持股数量</t>
    </r>
  </si>
  <si>
    <r>
      <rPr>
        <sz val="10"/>
        <rFont val="宋体"/>
        <family val="3"/>
        <charset val="134"/>
      </rPr>
      <t>持股比例</t>
    </r>
    <r>
      <rPr>
        <sz val="10"/>
        <rFont val="Arial Narrow"/>
        <family val="2"/>
      </rPr>
      <t>%</t>
    </r>
  </si>
  <si>
    <r>
      <rPr>
        <sz val="10"/>
        <rFont val="宋体"/>
        <family val="3"/>
        <charset val="134"/>
      </rPr>
      <t>基准日收盘价</t>
    </r>
    <r>
      <rPr>
        <sz val="10"/>
        <rFont val="Arial Narrow"/>
        <family val="2"/>
      </rPr>
      <t>/</t>
    </r>
    <r>
      <rPr>
        <sz val="10"/>
        <rFont val="宋体"/>
        <family val="3"/>
        <charset val="134"/>
      </rPr>
      <t>股</t>
    </r>
  </si>
  <si>
    <t xml:space="preserve"> </t>
  </si>
  <si>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</si>
  <si>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交易性金融资产</t>
    </r>
    <r>
      <rPr>
        <b/>
        <sz val="18"/>
        <rFont val="Arial Narrow"/>
        <family val="2"/>
      </rPr>
      <t>—</t>
    </r>
    <r>
      <rPr>
        <b/>
        <sz val="18"/>
        <rFont val="宋体"/>
        <family val="3"/>
        <charset val="134"/>
      </rPr>
      <t>债券投资评估申报表</t>
    </r>
  </si>
  <si>
    <r>
      <rPr>
        <sz val="10"/>
        <rFont val="宋体"/>
        <family val="3"/>
        <charset val="134"/>
      </rPr>
      <t>债券名称</t>
    </r>
  </si>
  <si>
    <r>
      <rPr>
        <sz val="10"/>
        <rFont val="宋体"/>
        <family val="3"/>
        <charset val="134"/>
      </rPr>
      <t>发行日期</t>
    </r>
  </si>
  <si>
    <r>
      <rPr>
        <sz val="10"/>
        <rFont val="宋体"/>
        <family val="3"/>
        <charset val="134"/>
      </rPr>
      <t>票面利率</t>
    </r>
    <r>
      <rPr>
        <sz val="10"/>
        <rFont val="Arial Narrow"/>
        <family val="2"/>
      </rPr>
      <t>%</t>
    </r>
  </si>
  <si>
    <r>
      <rPr>
        <b/>
        <sz val="18"/>
        <rFont val="宋体"/>
        <family val="3"/>
        <charset val="134"/>
      </rPr>
      <t>交易性金融资产</t>
    </r>
    <r>
      <rPr>
        <b/>
        <sz val="18"/>
        <rFont val="Arial Narrow"/>
        <family val="2"/>
      </rPr>
      <t>—</t>
    </r>
    <r>
      <rPr>
        <b/>
        <sz val="18"/>
        <rFont val="宋体"/>
        <family val="3"/>
        <charset val="134"/>
      </rPr>
      <t>基金投资评估申报表</t>
    </r>
  </si>
  <si>
    <r>
      <rPr>
        <sz val="10"/>
        <rFont val="宋体"/>
        <family val="3"/>
        <charset val="134"/>
      </rPr>
      <t>基金发行单位</t>
    </r>
  </si>
  <si>
    <r>
      <rPr>
        <sz val="10"/>
        <rFont val="宋体"/>
        <family val="3"/>
        <charset val="134"/>
      </rPr>
      <t>基金名称</t>
    </r>
  </si>
  <si>
    <r>
      <rPr>
        <sz val="10"/>
        <rFont val="宋体"/>
        <family val="3"/>
        <charset val="134"/>
      </rPr>
      <t>基金类型</t>
    </r>
  </si>
  <si>
    <r>
      <rPr>
        <sz val="10"/>
        <rFont val="宋体"/>
        <family val="3"/>
        <charset val="134"/>
      </rPr>
      <t>基金份额</t>
    </r>
  </si>
  <si>
    <r>
      <rPr>
        <sz val="10"/>
        <rFont val="宋体"/>
        <family val="3"/>
        <charset val="134"/>
      </rPr>
      <t>基准日净值</t>
    </r>
    <r>
      <rPr>
        <sz val="10"/>
        <rFont val="Arial Narrow"/>
        <family val="2"/>
      </rPr>
      <t>/</t>
    </r>
    <r>
      <rPr>
        <sz val="10"/>
        <rFont val="宋体"/>
        <family val="3"/>
        <charset val="134"/>
      </rPr>
      <t>份</t>
    </r>
  </si>
  <si>
    <r>
      <rPr>
        <b/>
        <sz val="18"/>
        <rFont val="宋体"/>
        <family val="3"/>
        <charset val="134"/>
      </rPr>
      <t>应收票据评估申报表</t>
    </r>
  </si>
  <si>
    <r>
      <rPr>
        <sz val="10"/>
        <rFont val="宋体"/>
        <family val="3"/>
        <charset val="134"/>
      </rPr>
      <t>户名（结算对象</t>
    </r>
    <r>
      <rPr>
        <sz val="10"/>
        <rFont val="Arial Narrow"/>
        <family val="2"/>
      </rPr>
      <t>)</t>
    </r>
  </si>
  <si>
    <r>
      <rPr>
        <sz val="10"/>
        <rFont val="宋体"/>
        <family val="3"/>
        <charset val="134"/>
      </rPr>
      <t>票据编号</t>
    </r>
  </si>
  <si>
    <r>
      <rPr>
        <sz val="10"/>
        <rFont val="宋体"/>
        <family val="3"/>
        <charset val="134"/>
      </rPr>
      <t>出票日期</t>
    </r>
  </si>
  <si>
    <r>
      <rPr>
        <sz val="10"/>
        <rFont val="宋体"/>
        <family val="3"/>
        <charset val="134"/>
      </rPr>
      <t>到期日期</t>
    </r>
  </si>
  <si>
    <t/>
  </si>
  <si>
    <r>
      <rPr>
        <sz val="10"/>
        <rFont val="宋体"/>
        <family val="3"/>
        <charset val="134"/>
      </rPr>
      <t>合</t>
    </r>
    <r>
      <rPr>
        <sz val="10"/>
        <rFont val="Arial Narrow"/>
        <family val="2"/>
      </rPr>
      <t xml:space="preserve">            </t>
    </r>
    <r>
      <rPr>
        <sz val="10"/>
        <rFont val="宋体"/>
        <family val="3"/>
        <charset val="134"/>
      </rPr>
      <t>计</t>
    </r>
  </si>
  <si>
    <r>
      <rPr>
        <sz val="10"/>
        <rFont val="宋体"/>
        <family val="3"/>
        <charset val="134"/>
      </rPr>
      <t>洪湖市正红工业气体充装站</t>
    </r>
  </si>
  <si>
    <r>
      <rPr>
        <sz val="10"/>
        <rFont val="宋体"/>
        <family val="3"/>
        <charset val="134"/>
      </rPr>
      <t>武汉武钢氧气工业气体有限责任公司</t>
    </r>
  </si>
  <si>
    <r>
      <rPr>
        <sz val="10"/>
        <rFont val="宋体"/>
        <family val="3"/>
        <charset val="134"/>
      </rPr>
      <t>武汉钢铁建工集团有限责任公司</t>
    </r>
  </si>
  <si>
    <r>
      <rPr>
        <sz val="10"/>
        <rFont val="宋体"/>
        <family val="3"/>
        <charset val="134"/>
      </rPr>
      <t>潜江市江汉气体有限公司</t>
    </r>
  </si>
  <si>
    <r>
      <rPr>
        <sz val="10"/>
        <rFont val="宋体"/>
        <family val="3"/>
        <charset val="134"/>
      </rPr>
      <t>武汉市华宸科技开发有限责任公司</t>
    </r>
  </si>
  <si>
    <r>
      <rPr>
        <u/>
        <sz val="10"/>
        <color indexed="12"/>
        <rFont val="宋体"/>
        <family val="3"/>
        <charset val="134"/>
      </rPr>
      <t>返回</t>
    </r>
    <r>
      <rPr>
        <u/>
        <sz val="10"/>
        <color indexed="12"/>
        <rFont val="Arial Narrow"/>
        <family val="2"/>
      </rPr>
      <t xml:space="preserve"> </t>
    </r>
  </si>
  <si>
    <r>
      <rPr>
        <b/>
        <sz val="18"/>
        <rFont val="宋体"/>
        <family val="3"/>
        <charset val="134"/>
      </rPr>
      <t>应收账款评估申报表</t>
    </r>
  </si>
  <si>
    <r>
      <rPr>
        <sz val="10"/>
        <rFont val="宋体"/>
        <family val="3"/>
        <charset val="134"/>
      </rPr>
      <t>客户名称</t>
    </r>
  </si>
  <si>
    <r>
      <rPr>
        <sz val="10"/>
        <rFont val="宋体"/>
        <family val="3"/>
        <charset val="134"/>
      </rPr>
      <t>欠款单位名称（结算对象</t>
    </r>
    <r>
      <rPr>
        <sz val="10"/>
        <rFont val="Arial Narrow"/>
        <family val="2"/>
      </rPr>
      <t>)</t>
    </r>
  </si>
  <si>
    <r>
      <rPr>
        <sz val="10"/>
        <rFont val="宋体"/>
        <family val="3"/>
        <charset val="134"/>
      </rPr>
      <t>业务内容</t>
    </r>
  </si>
  <si>
    <r>
      <rPr>
        <sz val="10"/>
        <rFont val="宋体"/>
        <family val="3"/>
        <charset val="134"/>
      </rPr>
      <t>发生日期</t>
    </r>
  </si>
  <si>
    <r>
      <rPr>
        <sz val="10"/>
        <rFont val="宋体"/>
        <family val="3"/>
        <charset val="134"/>
      </rPr>
      <t>账龄</t>
    </r>
  </si>
  <si>
    <r>
      <rPr>
        <sz val="10"/>
        <rFont val="Arial Narrow"/>
        <family val="2"/>
      </rPr>
      <t>1</t>
    </r>
    <r>
      <rPr>
        <sz val="10"/>
        <rFont val="宋体"/>
        <family val="3"/>
        <charset val="134"/>
      </rPr>
      <t>年以内金额</t>
    </r>
  </si>
  <si>
    <r>
      <rPr>
        <sz val="10"/>
        <rFont val="Arial Narrow"/>
        <family val="2"/>
      </rPr>
      <t>1~2</t>
    </r>
    <r>
      <rPr>
        <sz val="10"/>
        <rFont val="宋体"/>
        <family val="3"/>
        <charset val="134"/>
      </rPr>
      <t>年金额</t>
    </r>
  </si>
  <si>
    <r>
      <rPr>
        <sz val="10"/>
        <rFont val="Arial Narrow"/>
        <family val="2"/>
      </rPr>
      <t>2~3</t>
    </r>
    <r>
      <rPr>
        <sz val="10"/>
        <rFont val="宋体"/>
        <family val="3"/>
        <charset val="134"/>
      </rPr>
      <t>年金额</t>
    </r>
  </si>
  <si>
    <r>
      <rPr>
        <sz val="10"/>
        <rFont val="Arial Narrow"/>
        <family val="2"/>
      </rPr>
      <t>3~4</t>
    </r>
    <r>
      <rPr>
        <sz val="10"/>
        <rFont val="宋体"/>
        <family val="3"/>
        <charset val="134"/>
      </rPr>
      <t>年金额</t>
    </r>
  </si>
  <si>
    <r>
      <rPr>
        <sz val="10"/>
        <rFont val="Arial Narrow"/>
        <family val="2"/>
      </rPr>
      <t>4~5</t>
    </r>
    <r>
      <rPr>
        <sz val="10"/>
        <rFont val="宋体"/>
        <family val="3"/>
        <charset val="134"/>
      </rPr>
      <t>年金额</t>
    </r>
  </si>
  <si>
    <r>
      <rPr>
        <sz val="10"/>
        <rFont val="Arial Narrow"/>
        <family val="2"/>
      </rPr>
      <t>5</t>
    </r>
    <r>
      <rPr>
        <sz val="10"/>
        <rFont val="宋体"/>
        <family val="3"/>
        <charset val="134"/>
      </rPr>
      <t>年以上金额</t>
    </r>
  </si>
  <si>
    <r>
      <rPr>
        <sz val="10"/>
        <rFont val="宋体"/>
        <family val="3"/>
        <charset val="134"/>
      </rPr>
      <t>账龄总数与账面价值差异</t>
    </r>
    <r>
      <rPr>
        <sz val="10"/>
        <rFont val="Arial Narrow"/>
        <family val="2"/>
      </rPr>
      <t>(</t>
    </r>
    <r>
      <rPr>
        <sz val="10"/>
        <rFont val="宋体"/>
        <family val="3"/>
        <charset val="134"/>
      </rPr>
      <t>应等于</t>
    </r>
    <r>
      <rPr>
        <sz val="10"/>
        <rFont val="Arial Narrow"/>
        <family val="2"/>
      </rPr>
      <t>0)</t>
    </r>
  </si>
  <si>
    <r>
      <rPr>
        <sz val="10"/>
        <color indexed="10"/>
        <rFont val="宋体"/>
        <family val="3"/>
        <charset val="134"/>
      </rPr>
      <t>预计不可收回金额</t>
    </r>
    <r>
      <rPr>
        <sz val="10"/>
        <color indexed="10"/>
        <rFont val="Arial Narrow"/>
        <family val="2"/>
      </rPr>
      <t>(</t>
    </r>
    <r>
      <rPr>
        <sz val="10"/>
        <color indexed="10"/>
        <rFont val="宋体"/>
        <family val="3"/>
        <charset val="134"/>
      </rPr>
      <t>注</t>
    </r>
    <r>
      <rPr>
        <sz val="10"/>
        <color indexed="10"/>
        <rFont val="Arial Narrow"/>
        <family val="2"/>
      </rPr>
      <t>1)</t>
    </r>
  </si>
  <si>
    <r>
      <rPr>
        <sz val="10"/>
        <rFont val="宋体"/>
        <family val="3"/>
        <charset val="134"/>
      </rPr>
      <t>减：坏账准备</t>
    </r>
  </si>
  <si>
    <r>
      <rPr>
        <sz val="10"/>
        <rFont val="宋体"/>
        <family val="3"/>
        <charset val="134"/>
      </rPr>
      <t>减：评估风险损失</t>
    </r>
  </si>
  <si>
    <r>
      <rPr>
        <sz val="10"/>
        <rFont val="宋体"/>
        <family val="3"/>
        <charset val="134"/>
      </rPr>
      <t>净</t>
    </r>
    <r>
      <rPr>
        <sz val="10"/>
        <rFont val="Arial Narrow"/>
        <family val="2"/>
      </rPr>
      <t xml:space="preserve">            </t>
    </r>
    <r>
      <rPr>
        <sz val="10"/>
        <rFont val="宋体"/>
        <family val="3"/>
        <charset val="134"/>
      </rPr>
      <t>额</t>
    </r>
  </si>
  <si>
    <r>
      <rPr>
        <sz val="10"/>
        <rFont val="宋体"/>
        <family val="3"/>
        <charset val="134"/>
      </rPr>
      <t>注</t>
    </r>
    <r>
      <rPr>
        <sz val="10"/>
        <rFont val="Arial Narrow"/>
        <family val="2"/>
      </rPr>
      <t>1</t>
    </r>
    <r>
      <rPr>
        <sz val="10"/>
        <rFont val="宋体"/>
        <family val="3"/>
        <charset val="134"/>
      </rPr>
      <t>：</t>
    </r>
  </si>
  <si>
    <r>
      <rPr>
        <sz val="10"/>
        <rFont val="宋体"/>
        <family val="3"/>
        <charset val="134"/>
      </rPr>
      <t>注明账齡在一年以上的账款的可收回性，若有部分可能不能收回，请估计不能收回的金額，以供评估时作參考。</t>
    </r>
  </si>
  <si>
    <r>
      <rPr>
        <sz val="10"/>
        <rFont val="宋体"/>
        <family val="3"/>
        <charset val="134"/>
      </rPr>
      <t>注</t>
    </r>
    <r>
      <rPr>
        <sz val="10"/>
        <rFont val="Arial Narrow"/>
        <family val="2"/>
      </rPr>
      <t>2</t>
    </r>
    <r>
      <rPr>
        <sz val="10"/>
        <rFont val="宋体"/>
        <family val="3"/>
        <charset val="134"/>
      </rPr>
      <t>：</t>
    </r>
    <r>
      <rPr>
        <sz val="10"/>
        <rFont val="Arial Narrow"/>
        <family val="2"/>
      </rPr>
      <t>“</t>
    </r>
    <r>
      <rPr>
        <sz val="10"/>
        <rFont val="宋体"/>
        <family val="3"/>
        <charset val="134"/>
      </rPr>
      <t>备注</t>
    </r>
    <r>
      <rPr>
        <sz val="10"/>
        <rFont val="Arial Narrow"/>
        <family val="2"/>
      </rPr>
      <t>”</t>
    </r>
    <r>
      <rPr>
        <sz val="10"/>
        <rFont val="宋体"/>
        <family val="3"/>
        <charset val="134"/>
      </rPr>
      <t>栏填写方法：</t>
    </r>
  </si>
  <si>
    <r>
      <rPr>
        <sz val="10"/>
        <rFont val="Arial Narrow"/>
        <family val="2"/>
      </rPr>
      <t>1</t>
    </r>
    <r>
      <rPr>
        <sz val="10"/>
        <rFont val="宋体"/>
        <family val="3"/>
        <charset val="134"/>
      </rPr>
      <t>）欠款单位为关联方、总公司内部或本公司内部单位的，应在备注栏注明</t>
    </r>
    <r>
      <rPr>
        <sz val="10"/>
        <rFont val="Arial Narrow"/>
        <family val="2"/>
      </rPr>
      <t>“</t>
    </r>
    <r>
      <rPr>
        <sz val="10"/>
        <rFont val="宋体"/>
        <family val="3"/>
        <charset val="134"/>
      </rPr>
      <t>关联方</t>
    </r>
    <r>
      <rPr>
        <sz val="10"/>
        <rFont val="Arial Narrow"/>
        <family val="2"/>
      </rPr>
      <t>”</t>
    </r>
    <r>
      <rPr>
        <sz val="10"/>
        <rFont val="宋体"/>
        <family val="3"/>
        <charset val="134"/>
      </rPr>
      <t>、</t>
    </r>
    <r>
      <rPr>
        <sz val="10"/>
        <rFont val="Arial Narrow"/>
        <family val="2"/>
      </rPr>
      <t>“</t>
    </r>
    <r>
      <rPr>
        <sz val="10"/>
        <rFont val="宋体"/>
        <family val="3"/>
        <charset val="134"/>
      </rPr>
      <t>总公司内部</t>
    </r>
    <r>
      <rPr>
        <sz val="10"/>
        <rFont val="Arial Narrow"/>
        <family val="2"/>
      </rPr>
      <t>”</t>
    </r>
    <r>
      <rPr>
        <sz val="10"/>
        <rFont val="宋体"/>
        <family val="3"/>
        <charset val="134"/>
      </rPr>
      <t>、</t>
    </r>
    <r>
      <rPr>
        <sz val="10"/>
        <rFont val="Arial Narrow"/>
        <family val="2"/>
      </rPr>
      <t>“</t>
    </r>
    <r>
      <rPr>
        <sz val="10"/>
        <rFont val="宋体"/>
        <family val="3"/>
        <charset val="134"/>
      </rPr>
      <t>内部单位</t>
    </r>
    <r>
      <rPr>
        <sz val="10"/>
        <rFont val="Arial Narrow"/>
        <family val="2"/>
      </rPr>
      <t>”</t>
    </r>
    <r>
      <rPr>
        <sz val="10"/>
        <rFont val="宋体"/>
        <family val="3"/>
        <charset val="134"/>
      </rPr>
      <t>；</t>
    </r>
  </si>
  <si>
    <r>
      <rPr>
        <sz val="10"/>
        <rFont val="Arial Narrow"/>
        <family val="2"/>
      </rPr>
      <t>2</t>
    </r>
    <r>
      <rPr>
        <sz val="10"/>
        <rFont val="宋体"/>
        <family val="3"/>
        <charset val="134"/>
      </rPr>
      <t>）</t>
    </r>
    <r>
      <rPr>
        <sz val="10"/>
        <rFont val="Arial Narrow"/>
        <family val="2"/>
      </rPr>
      <t xml:space="preserve"> </t>
    </r>
    <r>
      <rPr>
        <sz val="10"/>
        <rFont val="宋体"/>
        <family val="3"/>
        <charset val="134"/>
      </rPr>
      <t>涉诉款项应在备注中标明</t>
    </r>
    <r>
      <rPr>
        <sz val="10"/>
        <rFont val="Arial Narrow"/>
        <family val="2"/>
      </rPr>
      <t>“</t>
    </r>
    <r>
      <rPr>
        <sz val="10"/>
        <rFont val="宋体"/>
        <family val="3"/>
        <charset val="134"/>
      </rPr>
      <t>涉诉</t>
    </r>
    <r>
      <rPr>
        <sz val="10"/>
        <rFont val="Arial Narrow"/>
        <family val="2"/>
      </rPr>
      <t>”</t>
    </r>
    <r>
      <rPr>
        <sz val="10"/>
        <rFont val="宋体"/>
        <family val="3"/>
        <charset val="134"/>
      </rPr>
      <t>；</t>
    </r>
  </si>
  <si>
    <r>
      <rPr>
        <sz val="10"/>
        <rFont val="Arial Narrow"/>
        <family val="2"/>
      </rPr>
      <t>3</t>
    </r>
    <r>
      <rPr>
        <sz val="10"/>
        <rFont val="宋体"/>
        <family val="3"/>
        <charset val="134"/>
      </rPr>
      <t>）评估基准日后已部分或全部收回款项的，应注明日期及金额，如</t>
    </r>
    <r>
      <rPr>
        <sz val="10"/>
        <rFont val="Arial Narrow"/>
        <family val="2"/>
      </rPr>
      <t>“2003</t>
    </r>
    <r>
      <rPr>
        <sz val="10"/>
        <rFont val="宋体"/>
        <family val="3"/>
        <charset val="134"/>
      </rPr>
      <t>年</t>
    </r>
    <r>
      <rPr>
        <sz val="10"/>
        <rFont val="Arial Narrow"/>
        <family val="2"/>
      </rPr>
      <t>2</t>
    </r>
    <r>
      <rPr>
        <sz val="10"/>
        <rFont val="宋体"/>
        <family val="3"/>
        <charset val="134"/>
      </rPr>
      <t>月</t>
    </r>
    <r>
      <rPr>
        <sz val="10"/>
        <rFont val="Arial Narrow"/>
        <family val="2"/>
      </rPr>
      <t>4</t>
    </r>
    <r>
      <rPr>
        <sz val="10"/>
        <rFont val="宋体"/>
        <family val="3"/>
        <charset val="134"/>
      </rPr>
      <t>日收回</t>
    </r>
    <r>
      <rPr>
        <sz val="10"/>
        <rFont val="Arial Narrow"/>
        <family val="2"/>
      </rPr>
      <t>8,530.00</t>
    </r>
    <r>
      <rPr>
        <sz val="10"/>
        <rFont val="宋体"/>
        <family val="3"/>
        <charset val="134"/>
      </rPr>
      <t>元</t>
    </r>
    <r>
      <rPr>
        <sz val="10"/>
        <rFont val="Arial Narrow"/>
        <family val="2"/>
      </rPr>
      <t>”</t>
    </r>
    <r>
      <rPr>
        <sz val="10"/>
        <rFont val="宋体"/>
        <family val="3"/>
        <charset val="134"/>
      </rPr>
      <t>；</t>
    </r>
  </si>
  <si>
    <r>
      <rPr>
        <sz val="10"/>
        <rFont val="Arial Narrow"/>
        <family val="2"/>
      </rPr>
      <t>4</t>
    </r>
    <r>
      <rPr>
        <sz val="10"/>
        <rFont val="宋体"/>
        <family val="3"/>
        <charset val="134"/>
      </rPr>
      <t>）填表单位认为其他应说明的事项</t>
    </r>
  </si>
  <si>
    <r>
      <rPr>
        <b/>
        <sz val="18"/>
        <rFont val="宋体"/>
        <family val="3"/>
        <charset val="134"/>
      </rPr>
      <t>预付账款评估申报表</t>
    </r>
  </si>
  <si>
    <r>
      <rPr>
        <sz val="10"/>
        <rFont val="宋体"/>
        <family val="3"/>
        <charset val="134"/>
      </rPr>
      <t>收款单位名称（结算对象</t>
    </r>
    <r>
      <rPr>
        <sz val="10"/>
        <rFont val="Arial Narrow"/>
        <family val="2"/>
      </rPr>
      <t>)</t>
    </r>
  </si>
  <si>
    <r>
      <rPr>
        <b/>
        <sz val="18"/>
        <rFont val="宋体"/>
        <family val="3"/>
        <charset val="134"/>
      </rPr>
      <t>应收利息评估申报表</t>
    </r>
  </si>
  <si>
    <r>
      <rPr>
        <sz val="10"/>
        <rFont val="宋体"/>
        <family val="3"/>
        <charset val="134"/>
      </rPr>
      <t>本金</t>
    </r>
  </si>
  <si>
    <r>
      <rPr>
        <sz val="10"/>
        <rFont val="宋体"/>
        <family val="3"/>
        <charset val="134"/>
      </rPr>
      <t>利息所属期间</t>
    </r>
  </si>
  <si>
    <r>
      <rPr>
        <sz val="10"/>
        <rFont val="宋体"/>
        <family val="3"/>
        <charset val="134"/>
      </rPr>
      <t>利息率</t>
    </r>
    <r>
      <rPr>
        <sz val="10"/>
        <rFont val="Arial Narrow"/>
        <family val="2"/>
      </rPr>
      <t>%</t>
    </r>
  </si>
  <si>
    <r>
      <rPr>
        <b/>
        <sz val="18"/>
        <rFont val="宋体"/>
        <family val="3"/>
        <charset val="134"/>
      </rPr>
      <t>应收股利（应收利润）评估申报表</t>
    </r>
  </si>
  <si>
    <r>
      <rPr>
        <sz val="10"/>
        <rFont val="宋体"/>
        <family val="3"/>
        <charset val="134"/>
      </rPr>
      <t>股利所属期间</t>
    </r>
  </si>
  <si>
    <r>
      <rPr>
        <b/>
        <sz val="18"/>
        <rFont val="宋体"/>
        <family val="3"/>
        <charset val="134"/>
      </rPr>
      <t>其他应收款评估申报表</t>
    </r>
  </si>
  <si>
    <r>
      <rPr>
        <b/>
        <sz val="18"/>
        <rFont val="宋体"/>
        <family val="3"/>
        <charset val="134"/>
      </rPr>
      <t>存货评估汇总表</t>
    </r>
  </si>
  <si>
    <t>3-9-1</t>
  </si>
  <si>
    <r>
      <rPr>
        <sz val="10"/>
        <rFont val="宋体"/>
        <family val="3"/>
        <charset val="134"/>
      </rPr>
      <t>材料采购（在途物资）</t>
    </r>
  </si>
  <si>
    <t>3-9-2</t>
  </si>
  <si>
    <r>
      <rPr>
        <sz val="10"/>
        <rFont val="宋体"/>
        <family val="3"/>
        <charset val="134"/>
      </rPr>
      <t>原材料</t>
    </r>
  </si>
  <si>
    <t>3-9-3</t>
  </si>
  <si>
    <r>
      <rPr>
        <sz val="10"/>
        <rFont val="宋体"/>
        <family val="3"/>
        <charset val="134"/>
      </rPr>
      <t>在库周转材料</t>
    </r>
  </si>
  <si>
    <t>3-9-4</t>
  </si>
  <si>
    <r>
      <rPr>
        <sz val="10"/>
        <rFont val="宋体"/>
        <family val="3"/>
        <charset val="134"/>
      </rPr>
      <t>委托加工物资</t>
    </r>
  </si>
  <si>
    <t>3-9-5</t>
  </si>
  <si>
    <r>
      <rPr>
        <sz val="10"/>
        <rFont val="宋体"/>
        <family val="3"/>
        <charset val="134"/>
      </rPr>
      <t>产成品（库存商品）</t>
    </r>
  </si>
  <si>
    <t>3-9-6</t>
  </si>
  <si>
    <r>
      <rPr>
        <sz val="10"/>
        <rFont val="宋体"/>
        <family val="3"/>
        <charset val="134"/>
      </rPr>
      <t>在产品（自制半成品）</t>
    </r>
  </si>
  <si>
    <t>3-9-7</t>
  </si>
  <si>
    <r>
      <rPr>
        <sz val="10"/>
        <rFont val="宋体"/>
        <family val="3"/>
        <charset val="134"/>
      </rPr>
      <t>发出商品</t>
    </r>
  </si>
  <si>
    <t>3-9-8</t>
  </si>
  <si>
    <r>
      <rPr>
        <sz val="10"/>
        <rFont val="宋体"/>
        <family val="3"/>
        <charset val="134"/>
      </rPr>
      <t>在用周转材料</t>
    </r>
  </si>
  <si>
    <t>3-9-9</t>
  </si>
  <si>
    <r>
      <rPr>
        <sz val="10"/>
        <rFont val="宋体"/>
        <family val="3"/>
        <charset val="134"/>
      </rPr>
      <t>消耗性生物资产</t>
    </r>
  </si>
  <si>
    <r>
      <rPr>
        <sz val="10"/>
        <rFont val="宋体"/>
        <family val="3"/>
        <charset val="134"/>
      </rPr>
      <t>存货合计</t>
    </r>
  </si>
  <si>
    <r>
      <rPr>
        <sz val="10"/>
        <rFont val="宋体"/>
        <family val="3"/>
        <charset val="134"/>
      </rPr>
      <t>减：存货跌价准备</t>
    </r>
  </si>
  <si>
    <r>
      <rPr>
        <sz val="10"/>
        <rFont val="宋体"/>
        <family val="3"/>
        <charset val="134"/>
      </rPr>
      <t>存货净额</t>
    </r>
  </si>
  <si>
    <r>
      <rPr>
        <b/>
        <sz val="18"/>
        <rFont val="宋体"/>
        <family val="3"/>
        <charset val="134"/>
      </rPr>
      <t>存货</t>
    </r>
    <r>
      <rPr>
        <b/>
        <sz val="18"/>
        <rFont val="Arial Narrow"/>
        <family val="2"/>
      </rPr>
      <t>—</t>
    </r>
    <r>
      <rPr>
        <b/>
        <sz val="18"/>
        <rFont val="宋体"/>
        <family val="3"/>
        <charset val="134"/>
      </rPr>
      <t>材料采购（在途物资）评估申报表</t>
    </r>
  </si>
  <si>
    <r>
      <rPr>
        <sz val="10"/>
        <rFont val="宋体"/>
        <family val="3"/>
        <charset val="134"/>
      </rPr>
      <t>资产编号</t>
    </r>
  </si>
  <si>
    <r>
      <rPr>
        <sz val="10"/>
        <rFont val="宋体"/>
        <family val="3"/>
        <charset val="134"/>
      </rPr>
      <t>名称及规格型号</t>
    </r>
  </si>
  <si>
    <r>
      <rPr>
        <sz val="10"/>
        <rFont val="宋体"/>
        <family val="3"/>
        <charset val="134"/>
      </rPr>
      <t>购置时间</t>
    </r>
  </si>
  <si>
    <r>
      <rPr>
        <sz val="10"/>
        <rFont val="宋体"/>
        <family val="3"/>
        <charset val="134"/>
      </rPr>
      <t>计量单位</t>
    </r>
  </si>
  <si>
    <r>
      <rPr>
        <sz val="10"/>
        <rFont val="宋体"/>
        <family val="3"/>
        <charset val="134"/>
      </rPr>
      <t>实际数量</t>
    </r>
  </si>
  <si>
    <r>
      <rPr>
        <sz val="10"/>
        <rFont val="宋体"/>
        <family val="3"/>
        <charset val="134"/>
      </rPr>
      <t>数量</t>
    </r>
  </si>
  <si>
    <r>
      <rPr>
        <sz val="10"/>
        <rFont val="宋体"/>
        <family val="3"/>
        <charset val="134"/>
      </rPr>
      <t>单价</t>
    </r>
  </si>
  <si>
    <r>
      <rPr>
        <sz val="10"/>
        <rFont val="宋体"/>
        <family val="3"/>
        <charset val="134"/>
      </rPr>
      <t>金额</t>
    </r>
  </si>
  <si>
    <t>1</t>
  </si>
  <si>
    <r>
      <rPr>
        <b/>
        <sz val="18"/>
        <rFont val="宋体"/>
        <family val="3"/>
        <charset val="134"/>
      </rPr>
      <t>存货</t>
    </r>
    <r>
      <rPr>
        <b/>
        <sz val="18"/>
        <rFont val="Arial Narrow"/>
        <family val="2"/>
      </rPr>
      <t>—</t>
    </r>
    <r>
      <rPr>
        <b/>
        <sz val="18"/>
        <rFont val="宋体"/>
        <family val="3"/>
        <charset val="134"/>
      </rPr>
      <t>原材料评估申报表</t>
    </r>
  </si>
  <si>
    <r>
      <rPr>
        <sz val="10"/>
        <rFont val="宋体"/>
        <family val="3"/>
        <charset val="134"/>
      </rPr>
      <t>名称</t>
    </r>
  </si>
  <si>
    <r>
      <rPr>
        <sz val="10"/>
        <rFont val="宋体"/>
        <family val="3"/>
        <charset val="134"/>
      </rPr>
      <t>规格型号</t>
    </r>
  </si>
  <si>
    <r>
      <rPr>
        <sz val="10"/>
        <rFont val="宋体"/>
        <family val="3"/>
        <charset val="134"/>
      </rPr>
      <t>存放地点</t>
    </r>
  </si>
  <si>
    <r>
      <rPr>
        <sz val="10"/>
        <rFont val="宋体"/>
        <family val="3"/>
        <charset val="134"/>
      </rPr>
      <t>购置单价</t>
    </r>
    <r>
      <rPr>
        <sz val="10"/>
        <rFont val="Arial Narrow"/>
        <family val="2"/>
      </rPr>
      <t xml:space="preserve">   </t>
    </r>
    <r>
      <rPr>
        <sz val="10"/>
        <rFont val="宋体"/>
        <family val="3"/>
        <charset val="134"/>
      </rPr>
      <t>（无税）</t>
    </r>
  </si>
  <si>
    <r>
      <rPr>
        <sz val="10"/>
        <rFont val="Arial Narrow"/>
        <family val="2"/>
      </rPr>
      <t>1</t>
    </r>
    <r>
      <rPr>
        <sz val="10"/>
        <rFont val="宋体"/>
        <family val="3"/>
        <charset val="134"/>
      </rPr>
      <t>）正常，无需填写；</t>
    </r>
    <r>
      <rPr>
        <sz val="10"/>
        <rFont val="Arial Narrow"/>
        <family val="2"/>
      </rPr>
      <t>2</t>
    </r>
    <r>
      <rPr>
        <sz val="10"/>
        <rFont val="宋体"/>
        <family val="3"/>
        <charset val="134"/>
      </rPr>
      <t>）残次，填</t>
    </r>
    <r>
      <rPr>
        <sz val="10"/>
        <rFont val="Arial Narrow"/>
        <family val="2"/>
      </rPr>
      <t>“A”</t>
    </r>
    <r>
      <rPr>
        <sz val="10"/>
        <rFont val="宋体"/>
        <family val="3"/>
        <charset val="134"/>
      </rPr>
      <t>；</t>
    </r>
    <r>
      <rPr>
        <sz val="10"/>
        <rFont val="Arial Narrow"/>
        <family val="2"/>
      </rPr>
      <t>3</t>
    </r>
    <r>
      <rPr>
        <sz val="10"/>
        <rFont val="宋体"/>
        <family val="3"/>
        <charset val="134"/>
      </rPr>
      <t>）变质，填</t>
    </r>
    <r>
      <rPr>
        <sz val="10"/>
        <rFont val="Arial Narrow"/>
        <family val="2"/>
      </rPr>
      <t>“B”</t>
    </r>
    <r>
      <rPr>
        <sz val="10"/>
        <rFont val="宋体"/>
        <family val="3"/>
        <charset val="134"/>
      </rPr>
      <t>；</t>
    </r>
    <r>
      <rPr>
        <sz val="10"/>
        <rFont val="Arial Narrow"/>
        <family val="2"/>
      </rPr>
      <t>4</t>
    </r>
    <r>
      <rPr>
        <sz val="10"/>
        <rFont val="宋体"/>
        <family val="3"/>
        <charset val="134"/>
      </rPr>
      <t>）毁损，填</t>
    </r>
    <r>
      <rPr>
        <sz val="10"/>
        <rFont val="Arial Narrow"/>
        <family val="2"/>
      </rPr>
      <t>“C”</t>
    </r>
    <r>
      <rPr>
        <sz val="10"/>
        <rFont val="宋体"/>
        <family val="3"/>
        <charset val="134"/>
      </rPr>
      <t>；</t>
    </r>
    <r>
      <rPr>
        <sz val="10"/>
        <rFont val="Arial Narrow"/>
        <family val="2"/>
      </rPr>
      <t>5</t>
    </r>
    <r>
      <rPr>
        <sz val="10"/>
        <rFont val="宋体"/>
        <family val="3"/>
        <charset val="134"/>
      </rPr>
      <t>）滞销，填</t>
    </r>
    <r>
      <rPr>
        <sz val="10"/>
        <rFont val="Arial Narrow"/>
        <family val="2"/>
      </rPr>
      <t>“E”</t>
    </r>
    <r>
      <rPr>
        <sz val="10"/>
        <rFont val="宋体"/>
        <family val="3"/>
        <charset val="134"/>
      </rPr>
      <t>；</t>
    </r>
  </si>
  <si>
    <r>
      <rPr>
        <sz val="10"/>
        <rFont val="Arial Narrow"/>
        <family val="2"/>
      </rPr>
      <t>6</t>
    </r>
    <r>
      <rPr>
        <sz val="10"/>
        <rFont val="宋体"/>
        <family val="3"/>
        <charset val="134"/>
      </rPr>
      <t>）积压，填</t>
    </r>
    <r>
      <rPr>
        <sz val="10"/>
        <rFont val="Arial Narrow"/>
        <family val="2"/>
      </rPr>
      <t>“D”</t>
    </r>
    <r>
      <rPr>
        <sz val="10"/>
        <rFont val="宋体"/>
        <family val="3"/>
        <charset val="134"/>
      </rPr>
      <t>并在备注中填写已积压时间</t>
    </r>
    <r>
      <rPr>
        <sz val="10"/>
        <rFont val="Arial Narrow"/>
        <family val="2"/>
      </rPr>
      <t>“1</t>
    </r>
    <r>
      <rPr>
        <sz val="10"/>
        <rFont val="宋体"/>
        <family val="3"/>
        <charset val="134"/>
      </rPr>
      <t>年以内</t>
    </r>
    <r>
      <rPr>
        <sz val="10"/>
        <rFont val="Arial Narrow"/>
        <family val="2"/>
      </rPr>
      <t>”</t>
    </r>
    <r>
      <rPr>
        <sz val="10"/>
        <rFont val="宋体"/>
        <family val="3"/>
        <charset val="134"/>
      </rPr>
      <t>、</t>
    </r>
    <r>
      <rPr>
        <sz val="10"/>
        <rFont val="Arial Narrow"/>
        <family val="2"/>
      </rPr>
      <t>“1~2</t>
    </r>
    <r>
      <rPr>
        <sz val="10"/>
        <rFont val="宋体"/>
        <family val="3"/>
        <charset val="134"/>
      </rPr>
      <t>年</t>
    </r>
    <r>
      <rPr>
        <sz val="10"/>
        <rFont val="Arial Narrow"/>
        <family val="2"/>
      </rPr>
      <t>”</t>
    </r>
    <r>
      <rPr>
        <sz val="10"/>
        <rFont val="宋体"/>
        <family val="3"/>
        <charset val="134"/>
      </rPr>
      <t>、</t>
    </r>
    <r>
      <rPr>
        <sz val="10"/>
        <rFont val="Arial Narrow"/>
        <family val="2"/>
      </rPr>
      <t>“2~3</t>
    </r>
    <r>
      <rPr>
        <sz val="10"/>
        <rFont val="宋体"/>
        <family val="3"/>
        <charset val="134"/>
      </rPr>
      <t>年</t>
    </r>
    <r>
      <rPr>
        <sz val="10"/>
        <rFont val="Arial Narrow"/>
        <family val="2"/>
      </rPr>
      <t>”</t>
    </r>
    <r>
      <rPr>
        <sz val="10"/>
        <rFont val="宋体"/>
        <family val="3"/>
        <charset val="134"/>
      </rPr>
      <t>、</t>
    </r>
    <r>
      <rPr>
        <sz val="10"/>
        <rFont val="Arial Narrow"/>
        <family val="2"/>
      </rPr>
      <t>“3</t>
    </r>
    <r>
      <rPr>
        <sz val="10"/>
        <rFont val="宋体"/>
        <family val="3"/>
        <charset val="134"/>
      </rPr>
      <t>年以上</t>
    </r>
    <r>
      <rPr>
        <sz val="10"/>
        <rFont val="Arial Narrow"/>
        <family val="2"/>
      </rPr>
      <t>”</t>
    </r>
    <r>
      <rPr>
        <sz val="10"/>
        <rFont val="宋体"/>
        <family val="3"/>
        <charset val="134"/>
      </rPr>
      <t>；</t>
    </r>
    <r>
      <rPr>
        <sz val="10"/>
        <rFont val="Arial Narrow"/>
        <family val="2"/>
      </rPr>
      <t>7</t>
    </r>
    <r>
      <rPr>
        <sz val="10"/>
        <rFont val="宋体"/>
        <family val="3"/>
        <charset val="134"/>
      </rPr>
      <t>）其他情形用文字表述。</t>
    </r>
  </si>
  <si>
    <r>
      <rPr>
        <b/>
        <sz val="18"/>
        <rFont val="宋体"/>
        <family val="3"/>
        <charset val="134"/>
      </rPr>
      <t>存货</t>
    </r>
    <r>
      <rPr>
        <b/>
        <sz val="18"/>
        <rFont val="Arial Narrow"/>
        <family val="2"/>
      </rPr>
      <t>—</t>
    </r>
    <r>
      <rPr>
        <b/>
        <sz val="18"/>
        <rFont val="宋体"/>
        <family val="3"/>
        <charset val="134"/>
      </rPr>
      <t>在库周转材料评估申报表</t>
    </r>
  </si>
  <si>
    <r>
      <rPr>
        <b/>
        <sz val="18"/>
        <rFont val="宋体"/>
        <family val="3"/>
        <charset val="134"/>
      </rPr>
      <t>存货</t>
    </r>
    <r>
      <rPr>
        <b/>
        <sz val="18"/>
        <rFont val="Arial Narrow"/>
        <family val="2"/>
      </rPr>
      <t>—</t>
    </r>
    <r>
      <rPr>
        <b/>
        <sz val="18"/>
        <rFont val="宋体"/>
        <family val="3"/>
        <charset val="134"/>
      </rPr>
      <t>委托加工物资评估申报表</t>
    </r>
  </si>
  <si>
    <r>
      <rPr>
        <sz val="10"/>
        <rFont val="宋体"/>
        <family val="3"/>
        <charset val="134"/>
      </rPr>
      <t>加工单位名称</t>
    </r>
  </si>
  <si>
    <r>
      <rPr>
        <b/>
        <sz val="18"/>
        <rFont val="宋体"/>
        <family val="3"/>
        <charset val="134"/>
      </rPr>
      <t>存货</t>
    </r>
    <r>
      <rPr>
        <b/>
        <sz val="18"/>
        <rFont val="Arial Narrow"/>
        <family val="2"/>
      </rPr>
      <t>—</t>
    </r>
    <r>
      <rPr>
        <b/>
        <sz val="18"/>
        <rFont val="宋体"/>
        <family val="3"/>
        <charset val="134"/>
      </rPr>
      <t>产成品（库存商品、开发产品）评估申报表</t>
    </r>
  </si>
  <si>
    <r>
      <rPr>
        <sz val="10"/>
        <rFont val="宋体"/>
        <family val="3"/>
        <charset val="134"/>
      </rPr>
      <t>项目名称</t>
    </r>
  </si>
  <si>
    <r>
      <rPr>
        <sz val="10"/>
        <rFont val="宋体"/>
        <family val="3"/>
        <charset val="134"/>
      </rPr>
      <t>品种明细</t>
    </r>
  </si>
  <si>
    <r>
      <rPr>
        <sz val="10"/>
        <rFont val="宋体"/>
        <family val="3"/>
        <charset val="134"/>
      </rPr>
      <t>位置</t>
    </r>
  </si>
  <si>
    <r>
      <rPr>
        <sz val="10"/>
        <rFont val="宋体"/>
        <family val="3"/>
        <charset val="134"/>
      </rPr>
      <t>建筑面积</t>
    </r>
  </si>
  <si>
    <r>
      <rPr>
        <sz val="10"/>
        <rFont val="宋体"/>
        <family val="3"/>
        <charset val="134"/>
      </rPr>
      <t>分摊土地面积</t>
    </r>
  </si>
  <si>
    <r>
      <rPr>
        <sz val="10"/>
        <rFont val="宋体"/>
        <family val="3"/>
        <charset val="134"/>
      </rPr>
      <t>权属证明</t>
    </r>
  </si>
  <si>
    <r>
      <rPr>
        <sz val="10"/>
        <rFont val="宋体"/>
        <family val="3"/>
        <charset val="134"/>
      </rPr>
      <t>总投资预算</t>
    </r>
  </si>
  <si>
    <r>
      <rPr>
        <sz val="10"/>
        <rFont val="宋体"/>
        <family val="3"/>
        <charset val="134"/>
      </rPr>
      <t>未付工程款</t>
    </r>
  </si>
  <si>
    <r>
      <rPr>
        <sz val="10"/>
        <rFont val="宋体"/>
        <family val="3"/>
        <charset val="134"/>
      </rPr>
      <t>批发单价</t>
    </r>
    <r>
      <rPr>
        <sz val="10"/>
        <rFont val="Arial Narrow"/>
        <family val="2"/>
      </rPr>
      <t xml:space="preserve">   </t>
    </r>
    <r>
      <rPr>
        <sz val="10"/>
        <rFont val="宋体"/>
        <family val="3"/>
        <charset val="134"/>
      </rPr>
      <t>（无税）</t>
    </r>
  </si>
  <si>
    <r>
      <rPr>
        <sz val="10"/>
        <rFont val="宋体"/>
        <family val="3"/>
        <charset val="134"/>
      </rPr>
      <t>折扣率</t>
    </r>
  </si>
  <si>
    <r>
      <rPr>
        <b/>
        <sz val="18"/>
        <rFont val="宋体"/>
        <family val="3"/>
        <charset val="134"/>
      </rPr>
      <t>存货</t>
    </r>
    <r>
      <rPr>
        <b/>
        <sz val="18"/>
        <rFont val="Arial Narrow"/>
        <family val="2"/>
      </rPr>
      <t>—</t>
    </r>
    <r>
      <rPr>
        <b/>
        <sz val="18"/>
        <rFont val="宋体"/>
        <family val="3"/>
        <charset val="134"/>
      </rPr>
      <t>在产品（自制半成品、开发成本）评估申报表</t>
    </r>
  </si>
  <si>
    <r>
      <rPr>
        <sz val="10"/>
        <rFont val="宋体"/>
        <family val="3"/>
        <charset val="134"/>
      </rPr>
      <t>付款进度</t>
    </r>
  </si>
  <si>
    <r>
      <rPr>
        <sz val="10"/>
        <rFont val="宋体"/>
        <family val="3"/>
        <charset val="134"/>
      </rPr>
      <t>形象进度</t>
    </r>
  </si>
  <si>
    <r>
      <rPr>
        <sz val="10"/>
        <rFont val="宋体"/>
        <family val="3"/>
        <charset val="134"/>
      </rPr>
      <t>预计完工时间</t>
    </r>
  </si>
  <si>
    <r>
      <rPr>
        <b/>
        <sz val="18"/>
        <rFont val="宋体"/>
        <family val="3"/>
        <charset val="134"/>
      </rPr>
      <t>存货</t>
    </r>
    <r>
      <rPr>
        <b/>
        <sz val="18"/>
        <rFont val="Arial Narrow"/>
        <family val="2"/>
      </rPr>
      <t>—</t>
    </r>
    <r>
      <rPr>
        <b/>
        <sz val="18"/>
        <rFont val="宋体"/>
        <family val="3"/>
        <charset val="134"/>
      </rPr>
      <t>发出商品评估申报表</t>
    </r>
  </si>
  <si>
    <r>
      <rPr>
        <sz val="10"/>
        <rFont val="宋体"/>
        <family val="3"/>
        <charset val="134"/>
      </rPr>
      <t>商品名称</t>
    </r>
  </si>
  <si>
    <r>
      <rPr>
        <sz val="10"/>
        <rFont val="宋体"/>
        <family val="3"/>
        <charset val="134"/>
      </rPr>
      <t>对方单位名称</t>
    </r>
  </si>
  <si>
    <r>
      <rPr>
        <b/>
        <sz val="18"/>
        <rFont val="宋体"/>
        <family val="3"/>
        <charset val="134"/>
      </rPr>
      <t>存货</t>
    </r>
    <r>
      <rPr>
        <b/>
        <sz val="18"/>
        <rFont val="Arial Narrow"/>
        <family val="2"/>
      </rPr>
      <t>—</t>
    </r>
    <r>
      <rPr>
        <b/>
        <sz val="18"/>
        <rFont val="宋体"/>
        <family val="3"/>
        <charset val="134"/>
      </rPr>
      <t>在用周转材料评估申报表</t>
    </r>
  </si>
  <si>
    <r>
      <rPr>
        <sz val="10"/>
        <rFont val="宋体"/>
        <family val="3"/>
        <charset val="134"/>
      </rPr>
      <t>启用日期</t>
    </r>
  </si>
  <si>
    <r>
      <rPr>
        <sz val="10"/>
        <rFont val="宋体"/>
        <family val="3"/>
        <charset val="134"/>
      </rPr>
      <t>摊销期限</t>
    </r>
  </si>
  <si>
    <r>
      <rPr>
        <sz val="10"/>
        <rFont val="宋体"/>
        <family val="3"/>
        <charset val="134"/>
      </rPr>
      <t>原始入账价值</t>
    </r>
  </si>
  <si>
    <r>
      <rPr>
        <sz val="10"/>
        <rFont val="宋体"/>
        <family val="3"/>
        <charset val="134"/>
      </rPr>
      <t>成新率</t>
    </r>
    <r>
      <rPr>
        <sz val="10"/>
        <rFont val="Arial Narrow"/>
        <family val="2"/>
      </rPr>
      <t>%</t>
    </r>
  </si>
  <si>
    <r>
      <rPr>
        <b/>
        <sz val="18"/>
        <rFont val="宋体"/>
        <family val="3"/>
        <charset val="134"/>
      </rPr>
      <t>消耗性生物资产评估申报表</t>
    </r>
  </si>
  <si>
    <r>
      <rPr>
        <sz val="10"/>
        <rFont val="宋体"/>
        <family val="3"/>
        <charset val="134"/>
      </rPr>
      <t>种类</t>
    </r>
  </si>
  <si>
    <r>
      <rPr>
        <sz val="10"/>
        <rFont val="宋体"/>
        <family val="3"/>
        <charset val="134"/>
      </rPr>
      <t>群别</t>
    </r>
  </si>
  <si>
    <r>
      <rPr>
        <sz val="10"/>
        <rFont val="宋体"/>
        <family val="3"/>
        <charset val="134"/>
      </rPr>
      <t>使用单位</t>
    </r>
  </si>
  <si>
    <r>
      <rPr>
        <sz val="10"/>
        <rFont val="宋体"/>
        <family val="3"/>
        <charset val="134"/>
      </rPr>
      <t>地点</t>
    </r>
  </si>
  <si>
    <r>
      <rPr>
        <sz val="10"/>
        <rFont val="宋体"/>
        <family val="3"/>
        <charset val="134"/>
      </rPr>
      <t>购置日期</t>
    </r>
  </si>
  <si>
    <r>
      <rPr>
        <sz val="10"/>
        <rFont val="宋体"/>
        <family val="3"/>
        <charset val="134"/>
      </rPr>
      <t>已使用时间</t>
    </r>
  </si>
  <si>
    <r>
      <rPr>
        <sz val="10"/>
        <rFont val="宋体"/>
        <family val="3"/>
        <charset val="134"/>
      </rPr>
      <t>寿命</t>
    </r>
  </si>
  <si>
    <r>
      <rPr>
        <sz val="10"/>
        <rFont val="宋体"/>
        <family val="3"/>
        <charset val="134"/>
      </rPr>
      <t>年产量</t>
    </r>
  </si>
  <si>
    <r>
      <rPr>
        <sz val="10"/>
        <rFont val="宋体"/>
        <family val="3"/>
        <charset val="134"/>
      </rPr>
      <t>减：消耗性生物资产减值准备</t>
    </r>
  </si>
  <si>
    <r>
      <rPr>
        <b/>
        <sz val="18"/>
        <rFont val="宋体"/>
        <family val="3"/>
        <charset val="134"/>
      </rPr>
      <t>一年内到期的非流动资产评估申报表</t>
    </r>
  </si>
  <si>
    <r>
      <rPr>
        <sz val="10"/>
        <rFont val="宋体"/>
        <family val="3"/>
        <charset val="134"/>
      </rPr>
      <t>项目及内容</t>
    </r>
  </si>
  <si>
    <r>
      <rPr>
        <sz val="10"/>
        <rFont val="宋体"/>
        <family val="3"/>
        <charset val="134"/>
      </rPr>
      <t>结算内容</t>
    </r>
  </si>
  <si>
    <r>
      <rPr>
        <b/>
        <sz val="18"/>
        <rFont val="宋体"/>
        <family val="3"/>
        <charset val="134"/>
      </rPr>
      <t>其他流动资产评估申报表</t>
    </r>
  </si>
  <si>
    <r>
      <rPr>
        <b/>
        <sz val="18"/>
        <rFont val="宋体"/>
        <family val="3"/>
        <charset val="134"/>
      </rPr>
      <t>非流动资产评估汇总表</t>
    </r>
  </si>
  <si>
    <t>4-1</t>
  </si>
  <si>
    <r>
      <rPr>
        <sz val="10"/>
        <rFont val="宋体"/>
        <family val="3"/>
        <charset val="134"/>
      </rPr>
      <t>可供出售金融资产</t>
    </r>
  </si>
  <si>
    <t>4-2</t>
  </si>
  <si>
    <r>
      <rPr>
        <sz val="10"/>
        <rFont val="宋体"/>
        <family val="3"/>
        <charset val="134"/>
      </rPr>
      <t>持有至到期投资</t>
    </r>
  </si>
  <si>
    <t>4-3</t>
  </si>
  <si>
    <r>
      <rPr>
        <sz val="10"/>
        <rFont val="宋体"/>
        <family val="3"/>
        <charset val="134"/>
      </rPr>
      <t>长期应收款</t>
    </r>
  </si>
  <si>
    <t>4-4</t>
  </si>
  <si>
    <r>
      <rPr>
        <sz val="10"/>
        <rFont val="宋体"/>
        <family val="3"/>
        <charset val="134"/>
      </rPr>
      <t>长期股权投资</t>
    </r>
  </si>
  <si>
    <t>4-5</t>
  </si>
  <si>
    <r>
      <rPr>
        <sz val="10"/>
        <rFont val="宋体"/>
        <family val="3"/>
        <charset val="134"/>
      </rPr>
      <t>投资性房地产</t>
    </r>
  </si>
  <si>
    <t>4-6</t>
  </si>
  <si>
    <r>
      <rPr>
        <sz val="10"/>
        <rFont val="宋体"/>
        <family val="3"/>
        <charset val="134"/>
      </rPr>
      <t>固定资产</t>
    </r>
  </si>
  <si>
    <t>4-7</t>
  </si>
  <si>
    <r>
      <rPr>
        <sz val="10"/>
        <rFont val="宋体"/>
        <family val="3"/>
        <charset val="134"/>
      </rPr>
      <t>在建工程</t>
    </r>
  </si>
  <si>
    <t>4-8</t>
  </si>
  <si>
    <r>
      <rPr>
        <sz val="10"/>
        <rFont val="宋体"/>
        <family val="3"/>
        <charset val="134"/>
      </rPr>
      <t>工程物资</t>
    </r>
  </si>
  <si>
    <t>4-9</t>
  </si>
  <si>
    <r>
      <rPr>
        <sz val="10"/>
        <rFont val="宋体"/>
        <family val="3"/>
        <charset val="134"/>
      </rPr>
      <t>固定资产清理</t>
    </r>
  </si>
  <si>
    <t>4-10</t>
  </si>
  <si>
    <r>
      <rPr>
        <sz val="10"/>
        <rFont val="宋体"/>
        <family val="3"/>
        <charset val="134"/>
      </rPr>
      <t>生产性生物资产</t>
    </r>
  </si>
  <si>
    <t>4-11</t>
  </si>
  <si>
    <r>
      <rPr>
        <sz val="10"/>
        <rFont val="宋体"/>
        <family val="3"/>
        <charset val="134"/>
      </rPr>
      <t>油气资产</t>
    </r>
  </si>
  <si>
    <t>4-12</t>
  </si>
  <si>
    <r>
      <rPr>
        <sz val="10"/>
        <rFont val="宋体"/>
        <family val="3"/>
        <charset val="134"/>
      </rPr>
      <t>无形资产</t>
    </r>
  </si>
  <si>
    <t>4-13</t>
  </si>
  <si>
    <r>
      <rPr>
        <sz val="10"/>
        <rFont val="宋体"/>
        <family val="3"/>
        <charset val="134"/>
      </rPr>
      <t>开发支出</t>
    </r>
  </si>
  <si>
    <t>4-14</t>
  </si>
  <si>
    <r>
      <rPr>
        <sz val="10"/>
        <rFont val="宋体"/>
        <family val="3"/>
        <charset val="134"/>
      </rPr>
      <t>商誉</t>
    </r>
  </si>
  <si>
    <t>4-15</t>
  </si>
  <si>
    <r>
      <rPr>
        <sz val="10"/>
        <rFont val="宋体"/>
        <family val="3"/>
        <charset val="134"/>
      </rPr>
      <t>长期待摊费用</t>
    </r>
  </si>
  <si>
    <t>4-16</t>
  </si>
  <si>
    <r>
      <rPr>
        <sz val="10"/>
        <rFont val="宋体"/>
        <family val="3"/>
        <charset val="134"/>
      </rPr>
      <t>递延所得税资产</t>
    </r>
  </si>
  <si>
    <t>4-17</t>
  </si>
  <si>
    <r>
      <rPr>
        <sz val="10"/>
        <rFont val="宋体"/>
        <family val="3"/>
        <charset val="134"/>
      </rPr>
      <t>其他非流动资产</t>
    </r>
  </si>
  <si>
    <t>4</t>
  </si>
  <si>
    <r>
      <rPr>
        <u/>
        <sz val="12"/>
        <color indexed="12"/>
        <rFont val="宋体"/>
        <family val="3"/>
        <charset val="134"/>
      </rPr>
      <t>返回</t>
    </r>
  </si>
  <si>
    <r>
      <rPr>
        <b/>
        <sz val="18"/>
        <rFont val="宋体"/>
        <family val="3"/>
        <charset val="134"/>
      </rPr>
      <t>可供出售金融资产评估汇总表</t>
    </r>
  </si>
  <si>
    <t>4-1-1</t>
  </si>
  <si>
    <r>
      <rPr>
        <sz val="10"/>
        <rFont val="宋体"/>
        <family val="3"/>
        <charset val="134"/>
      </rPr>
      <t>可供出售金融资产</t>
    </r>
    <r>
      <rPr>
        <sz val="10"/>
        <rFont val="Arial Narrow"/>
        <family val="2"/>
      </rPr>
      <t>-</t>
    </r>
    <r>
      <rPr>
        <sz val="10"/>
        <rFont val="宋体"/>
        <family val="3"/>
        <charset val="134"/>
      </rPr>
      <t>股票投资</t>
    </r>
  </si>
  <si>
    <t>4-1-2</t>
  </si>
  <si>
    <r>
      <rPr>
        <sz val="10"/>
        <rFont val="宋体"/>
        <family val="3"/>
        <charset val="134"/>
      </rPr>
      <t>可供出售金融资产</t>
    </r>
    <r>
      <rPr>
        <sz val="10"/>
        <rFont val="Arial Narrow"/>
        <family val="2"/>
      </rPr>
      <t>-</t>
    </r>
    <r>
      <rPr>
        <sz val="10"/>
        <rFont val="宋体"/>
        <family val="3"/>
        <charset val="134"/>
      </rPr>
      <t>债券投资</t>
    </r>
  </si>
  <si>
    <t>4-1-3</t>
  </si>
  <si>
    <r>
      <rPr>
        <sz val="10"/>
        <rFont val="宋体"/>
        <family val="3"/>
        <charset val="134"/>
      </rPr>
      <t>可供出售金融资产</t>
    </r>
    <r>
      <rPr>
        <sz val="10"/>
        <rFont val="Arial Narrow"/>
        <family val="2"/>
      </rPr>
      <t>-</t>
    </r>
    <r>
      <rPr>
        <sz val="10"/>
        <rFont val="宋体"/>
        <family val="3"/>
        <charset val="134"/>
      </rPr>
      <t>其他投资</t>
    </r>
  </si>
  <si>
    <r>
      <rPr>
        <sz val="10"/>
        <rFont val="宋体"/>
        <family val="3"/>
        <charset val="134"/>
      </rPr>
      <t>可供出售金融资产合计</t>
    </r>
  </si>
  <si>
    <r>
      <rPr>
        <sz val="10"/>
        <rFont val="宋体"/>
        <family val="3"/>
        <charset val="134"/>
      </rPr>
      <t>减：可供出售金融资产减值准备</t>
    </r>
  </si>
  <si>
    <r>
      <rPr>
        <sz val="10"/>
        <rFont val="宋体"/>
        <family val="3"/>
        <charset val="134"/>
      </rPr>
      <t>可供出售金融资产净额</t>
    </r>
  </si>
  <si>
    <r>
      <rPr>
        <b/>
        <sz val="18"/>
        <rFont val="宋体"/>
        <family val="3"/>
        <charset val="134"/>
      </rPr>
      <t>可供出售金融资产</t>
    </r>
    <r>
      <rPr>
        <b/>
        <sz val="18"/>
        <rFont val="Arial Narrow"/>
        <family val="2"/>
      </rPr>
      <t>—</t>
    </r>
    <r>
      <rPr>
        <b/>
        <sz val="18"/>
        <rFont val="宋体"/>
        <family val="3"/>
        <charset val="134"/>
      </rPr>
      <t>股票投资评估申报表</t>
    </r>
  </si>
  <si>
    <r>
      <rPr>
        <sz val="10"/>
        <rFont val="宋体"/>
        <family val="3"/>
        <charset val="134"/>
      </rPr>
      <t>股票性质</t>
    </r>
  </si>
  <si>
    <r>
      <rPr>
        <sz val="10"/>
        <rFont val="宋体"/>
        <family val="3"/>
        <charset val="134"/>
      </rPr>
      <t>基准日市价</t>
    </r>
  </si>
  <si>
    <r>
      <rPr>
        <b/>
        <sz val="18"/>
        <rFont val="宋体"/>
        <family val="3"/>
        <charset val="134"/>
      </rPr>
      <t>可供出售金融资产</t>
    </r>
    <r>
      <rPr>
        <b/>
        <sz val="18"/>
        <rFont val="Arial Narrow"/>
        <family val="2"/>
      </rPr>
      <t>—</t>
    </r>
    <r>
      <rPr>
        <b/>
        <sz val="18"/>
        <rFont val="宋体"/>
        <family val="3"/>
        <charset val="134"/>
      </rPr>
      <t>债券投资评估申报表</t>
    </r>
  </si>
  <si>
    <r>
      <rPr>
        <sz val="10"/>
        <rFont val="宋体"/>
        <family val="3"/>
        <charset val="134"/>
      </rPr>
      <t>债券种类</t>
    </r>
  </si>
  <si>
    <r>
      <rPr>
        <sz val="10"/>
        <rFont val="宋体"/>
        <family val="3"/>
        <charset val="134"/>
      </rPr>
      <t>到期日</t>
    </r>
  </si>
  <si>
    <r>
      <rPr>
        <b/>
        <sz val="18"/>
        <rFont val="宋体"/>
        <family val="3"/>
        <charset val="134"/>
      </rPr>
      <t>可供出售金融资产</t>
    </r>
    <r>
      <rPr>
        <b/>
        <sz val="18"/>
        <rFont val="Arial Narrow"/>
        <family val="2"/>
      </rPr>
      <t>—</t>
    </r>
    <r>
      <rPr>
        <b/>
        <sz val="18"/>
        <rFont val="宋体"/>
        <family val="3"/>
        <charset val="134"/>
      </rPr>
      <t>其他投资评估申报表</t>
    </r>
  </si>
  <si>
    <r>
      <rPr>
        <sz val="10"/>
        <rFont val="宋体"/>
        <family val="3"/>
        <charset val="134"/>
      </rPr>
      <t>金融资产名称</t>
    </r>
  </si>
  <si>
    <r>
      <rPr>
        <sz val="10"/>
        <rFont val="宋体"/>
        <family val="3"/>
        <charset val="134"/>
      </rPr>
      <t>持有数量</t>
    </r>
  </si>
  <si>
    <r>
      <rPr>
        <b/>
        <sz val="18"/>
        <rFont val="宋体"/>
        <family val="3"/>
        <charset val="134"/>
      </rPr>
      <t>持有至到期投资评估申报表</t>
    </r>
  </si>
  <si>
    <r>
      <rPr>
        <sz val="10"/>
        <rFont val="宋体"/>
        <family val="3"/>
        <charset val="134"/>
      </rPr>
      <t>投资类别</t>
    </r>
  </si>
  <si>
    <r>
      <rPr>
        <sz val="10"/>
        <rFont val="宋体"/>
        <family val="3"/>
        <charset val="134"/>
      </rPr>
      <t>减：持有至到期投资减值准备</t>
    </r>
  </si>
  <si>
    <r>
      <rPr>
        <u/>
        <sz val="12"/>
        <color indexed="12"/>
        <rFont val="宋体"/>
        <family val="3"/>
        <charset val="134"/>
      </rPr>
      <t>返回</t>
    </r>
    <r>
      <rPr>
        <u/>
        <sz val="12"/>
        <color indexed="12"/>
        <rFont val="Arial Narrow"/>
        <family val="2"/>
      </rPr>
      <t xml:space="preserve"> </t>
    </r>
  </si>
  <si>
    <r>
      <rPr>
        <b/>
        <sz val="18"/>
        <rFont val="宋体"/>
        <family val="3"/>
        <charset val="134"/>
      </rPr>
      <t>长期应收款评估申报表</t>
    </r>
  </si>
  <si>
    <r>
      <rPr>
        <b/>
        <sz val="18"/>
        <rFont val="宋体"/>
        <family val="3"/>
        <charset val="134"/>
      </rPr>
      <t>长期股权投资评估申报表</t>
    </r>
  </si>
  <si>
    <r>
      <rPr>
        <sz val="10"/>
        <rFont val="宋体"/>
        <family val="3"/>
        <charset val="134"/>
      </rPr>
      <t>协议投资期限</t>
    </r>
  </si>
  <si>
    <r>
      <rPr>
        <sz val="10"/>
        <rFont val="宋体"/>
        <family val="3"/>
        <charset val="134"/>
      </rPr>
      <t>投资比例</t>
    </r>
    <r>
      <rPr>
        <sz val="10"/>
        <rFont val="Arial Narrow"/>
        <family val="2"/>
      </rPr>
      <t>%</t>
    </r>
  </si>
  <si>
    <r>
      <rPr>
        <sz val="10"/>
        <rFont val="宋体"/>
        <family val="3"/>
        <charset val="134"/>
      </rPr>
      <t>原始投资成本</t>
    </r>
  </si>
  <si>
    <r>
      <rPr>
        <sz val="10"/>
        <rFont val="宋体"/>
        <family val="3"/>
        <charset val="134"/>
      </rPr>
      <t>减：长期股权投资减值准备</t>
    </r>
  </si>
  <si>
    <r>
      <rPr>
        <b/>
        <sz val="18"/>
        <rFont val="宋体"/>
        <family val="3"/>
        <charset val="134"/>
      </rPr>
      <t>投资性房地产评估申报表</t>
    </r>
  </si>
  <si>
    <r>
      <rPr>
        <sz val="10"/>
        <rFont val="宋体"/>
        <family val="3"/>
        <charset val="134"/>
      </rPr>
      <t>权证编号</t>
    </r>
  </si>
  <si>
    <r>
      <rPr>
        <sz val="10"/>
        <rFont val="宋体"/>
        <family val="3"/>
        <charset val="134"/>
      </rPr>
      <t>建筑物名称</t>
    </r>
  </si>
  <si>
    <r>
      <rPr>
        <sz val="10"/>
        <rFont val="宋体"/>
        <family val="3"/>
        <charset val="134"/>
      </rPr>
      <t>来源（外购、自建、自用转入、存货转入等）</t>
    </r>
  </si>
  <si>
    <r>
      <rPr>
        <sz val="10"/>
        <rFont val="宋体"/>
        <family val="3"/>
        <charset val="134"/>
      </rPr>
      <t>对应土地证号</t>
    </r>
  </si>
  <si>
    <r>
      <rPr>
        <sz val="10"/>
        <rFont val="宋体"/>
        <family val="3"/>
        <charset val="134"/>
      </rPr>
      <t>土地使用者</t>
    </r>
  </si>
  <si>
    <r>
      <rPr>
        <sz val="10"/>
        <rFont val="宋体"/>
        <family val="3"/>
        <charset val="134"/>
      </rPr>
      <t>使用权类型</t>
    </r>
  </si>
  <si>
    <r>
      <rPr>
        <sz val="10"/>
        <rFont val="宋体"/>
        <family val="3"/>
        <charset val="134"/>
      </rPr>
      <t>结构</t>
    </r>
  </si>
  <si>
    <r>
      <rPr>
        <sz val="10"/>
        <rFont val="宋体"/>
        <family val="3"/>
        <charset val="134"/>
      </rPr>
      <t>檐高</t>
    </r>
    <r>
      <rPr>
        <sz val="10"/>
        <rFont val="Arial Narrow"/>
        <family val="2"/>
      </rPr>
      <t>(m)</t>
    </r>
  </si>
  <si>
    <r>
      <rPr>
        <sz val="10"/>
        <rFont val="宋体"/>
        <family val="3"/>
        <charset val="134"/>
      </rPr>
      <t>层高</t>
    </r>
    <r>
      <rPr>
        <sz val="10"/>
        <rFont val="Arial Narrow"/>
        <family val="2"/>
      </rPr>
      <t>(m)</t>
    </r>
  </si>
  <si>
    <r>
      <rPr>
        <sz val="10"/>
        <rFont val="宋体"/>
        <family val="3"/>
        <charset val="134"/>
      </rPr>
      <t>总层数</t>
    </r>
  </si>
  <si>
    <r>
      <rPr>
        <sz val="10"/>
        <rFont val="宋体"/>
        <family val="3"/>
        <charset val="134"/>
      </rPr>
      <t>层数</t>
    </r>
  </si>
  <si>
    <r>
      <rPr>
        <sz val="10"/>
        <rFont val="宋体"/>
        <family val="3"/>
        <charset val="134"/>
      </rPr>
      <t>朝向</t>
    </r>
  </si>
  <si>
    <r>
      <rPr>
        <sz val="10"/>
        <rFont val="宋体"/>
        <family val="3"/>
        <charset val="134"/>
      </rPr>
      <t>吊车吨位</t>
    </r>
  </si>
  <si>
    <r>
      <rPr>
        <sz val="10"/>
        <rFont val="宋体"/>
        <family val="3"/>
        <charset val="134"/>
      </rPr>
      <t>跨度</t>
    </r>
    <r>
      <rPr>
        <sz val="10"/>
        <rFont val="Arial Narrow"/>
        <family val="2"/>
      </rPr>
      <t>(m)</t>
    </r>
  </si>
  <si>
    <r>
      <rPr>
        <sz val="10"/>
        <rFont val="宋体"/>
        <family val="3"/>
        <charset val="134"/>
      </rPr>
      <t>柱距</t>
    </r>
    <r>
      <rPr>
        <sz val="10"/>
        <rFont val="Arial Narrow"/>
        <family val="2"/>
      </rPr>
      <t>(m)</t>
    </r>
  </si>
  <si>
    <r>
      <rPr>
        <sz val="10"/>
        <rFont val="宋体"/>
        <family val="3"/>
        <charset val="134"/>
      </rPr>
      <t>开工年月</t>
    </r>
  </si>
  <si>
    <r>
      <rPr>
        <sz val="10"/>
        <rFont val="宋体"/>
        <family val="3"/>
        <charset val="134"/>
      </rPr>
      <t>出租起始日期</t>
    </r>
  </si>
  <si>
    <r>
      <rPr>
        <sz val="10"/>
        <rFont val="宋体"/>
        <family val="3"/>
        <charset val="134"/>
      </rPr>
      <t>出租终止日期</t>
    </r>
  </si>
  <si>
    <r>
      <rPr>
        <sz val="10"/>
        <rFont val="宋体"/>
        <family val="3"/>
        <charset val="134"/>
      </rPr>
      <t>出租期限（月）</t>
    </r>
  </si>
  <si>
    <r>
      <rPr>
        <sz val="10"/>
        <rFont val="宋体"/>
        <family val="3"/>
        <charset val="134"/>
      </rPr>
      <t>租金（元</t>
    </r>
    <r>
      <rPr>
        <sz val="10"/>
        <rFont val="Arial Narrow"/>
        <family val="2"/>
      </rPr>
      <t>/</t>
    </r>
    <r>
      <rPr>
        <sz val="10"/>
        <rFont val="宋体"/>
        <family val="3"/>
        <charset val="134"/>
      </rPr>
      <t>月</t>
    </r>
    <r>
      <rPr>
        <sz val="10"/>
        <rFont val="Arial Narrow"/>
        <family val="2"/>
      </rPr>
      <t>·</t>
    </r>
    <r>
      <rPr>
        <sz val="10"/>
        <rFont val="宋体"/>
        <family val="3"/>
        <charset val="134"/>
      </rPr>
      <t>平方米）</t>
    </r>
  </si>
  <si>
    <r>
      <rPr>
        <sz val="10"/>
        <rFont val="宋体"/>
        <family val="3"/>
        <charset val="134"/>
      </rPr>
      <t>建成
年月</t>
    </r>
  </si>
  <si>
    <r>
      <rPr>
        <sz val="10"/>
        <rFont val="宋体"/>
        <family val="3"/>
        <charset val="134"/>
      </rPr>
      <t>建筑面积</t>
    </r>
    <r>
      <rPr>
        <sz val="10"/>
        <rFont val="Arial Narrow"/>
        <family val="2"/>
      </rPr>
      <t>/</t>
    </r>
    <r>
      <rPr>
        <sz val="10"/>
        <rFont val="宋体"/>
        <family val="3"/>
        <charset val="134"/>
      </rPr>
      <t>容积</t>
    </r>
  </si>
  <si>
    <r>
      <rPr>
        <sz val="10"/>
        <rFont val="宋体"/>
        <family val="3"/>
        <charset val="134"/>
      </rPr>
      <t>成本单价</t>
    </r>
    <r>
      <rPr>
        <sz val="10"/>
        <rFont val="Arial Narrow"/>
        <family val="2"/>
      </rPr>
      <t>(</t>
    </r>
    <r>
      <rPr>
        <sz val="10"/>
        <rFont val="宋体"/>
        <family val="3"/>
        <charset val="134"/>
      </rPr>
      <t>元</t>
    </r>
    <r>
      <rPr>
        <sz val="10"/>
        <rFont val="Arial Narrow"/>
        <family val="2"/>
      </rPr>
      <t>/m</t>
    </r>
    <r>
      <rPr>
        <vertAlign val="superscript"/>
        <sz val="10"/>
        <rFont val="Arial Narrow"/>
        <family val="2"/>
      </rPr>
      <t>2</t>
    </r>
    <r>
      <rPr>
        <sz val="10"/>
        <rFont val="Arial Narrow"/>
        <family val="2"/>
      </rPr>
      <t>)</t>
    </r>
  </si>
  <si>
    <r>
      <rPr>
        <sz val="10"/>
        <rFont val="宋体"/>
        <family val="3"/>
        <charset val="134"/>
      </rPr>
      <t>评估单价</t>
    </r>
    <r>
      <rPr>
        <sz val="10"/>
        <rFont val="Arial Narrow"/>
        <family val="2"/>
      </rPr>
      <t>(</t>
    </r>
    <r>
      <rPr>
        <sz val="10"/>
        <rFont val="宋体"/>
        <family val="3"/>
        <charset val="134"/>
      </rPr>
      <t>元</t>
    </r>
    <r>
      <rPr>
        <sz val="10"/>
        <rFont val="Arial Narrow"/>
        <family val="2"/>
      </rPr>
      <t>/m</t>
    </r>
    <r>
      <rPr>
        <vertAlign val="superscript"/>
        <sz val="10"/>
        <rFont val="Arial Narrow"/>
        <family val="2"/>
      </rPr>
      <t>2</t>
    </r>
    <r>
      <rPr>
        <sz val="10"/>
        <rFont val="Arial Narrow"/>
        <family val="2"/>
      </rPr>
      <t>)</t>
    </r>
  </si>
  <si>
    <r>
      <rPr>
        <sz val="10"/>
        <rFont val="宋体"/>
        <family val="3"/>
        <charset val="134"/>
      </rPr>
      <t>现场勘察简单记录</t>
    </r>
  </si>
  <si>
    <r>
      <rPr>
        <sz val="10"/>
        <rFont val="宋体"/>
        <family val="3"/>
        <charset val="134"/>
      </rPr>
      <t>证载权利人</t>
    </r>
  </si>
  <si>
    <r>
      <rPr>
        <sz val="10"/>
        <rFont val="宋体"/>
        <family val="3"/>
        <charset val="134"/>
      </rPr>
      <t>原值</t>
    </r>
  </si>
  <si>
    <r>
      <rPr>
        <sz val="10"/>
        <rFont val="宋体"/>
        <family val="3"/>
        <charset val="134"/>
      </rPr>
      <t>净值</t>
    </r>
  </si>
  <si>
    <r>
      <rPr>
        <sz val="10"/>
        <rFont val="宋体"/>
        <family val="3"/>
        <charset val="134"/>
      </rPr>
      <t>减：投资性房地产减值准备</t>
    </r>
  </si>
  <si>
    <r>
      <rPr>
        <b/>
        <sz val="18"/>
        <rFont val="宋体"/>
        <family val="3"/>
        <charset val="134"/>
      </rPr>
      <t>固定资产评估汇总表</t>
    </r>
  </si>
  <si>
    <t>4-6-1</t>
  </si>
  <si>
    <r>
      <rPr>
        <sz val="10"/>
        <color indexed="8"/>
        <rFont val="宋体"/>
        <family val="3"/>
        <charset val="134"/>
      </rPr>
      <t>房屋建筑物类合计</t>
    </r>
  </si>
  <si>
    <t>4-6-1-1</t>
  </si>
  <si>
    <r>
      <rPr>
        <sz val="10"/>
        <color indexed="8"/>
        <rFont val="宋体"/>
        <family val="3"/>
        <charset val="134"/>
      </rPr>
      <t>固定资产</t>
    </r>
    <r>
      <rPr>
        <sz val="10"/>
        <color indexed="8"/>
        <rFont val="Arial Narrow"/>
        <family val="2"/>
      </rPr>
      <t>-</t>
    </r>
    <r>
      <rPr>
        <sz val="10"/>
        <color indexed="8"/>
        <rFont val="宋体"/>
        <family val="3"/>
        <charset val="134"/>
      </rPr>
      <t>房屋建筑物</t>
    </r>
  </si>
  <si>
    <t>4-6-1-2</t>
  </si>
  <si>
    <r>
      <rPr>
        <sz val="10"/>
        <color indexed="8"/>
        <rFont val="宋体"/>
        <family val="3"/>
        <charset val="134"/>
      </rPr>
      <t>固定资产</t>
    </r>
    <r>
      <rPr>
        <sz val="10"/>
        <color indexed="8"/>
        <rFont val="Arial Narrow"/>
        <family val="2"/>
      </rPr>
      <t>-</t>
    </r>
    <r>
      <rPr>
        <sz val="10"/>
        <color indexed="8"/>
        <rFont val="宋体"/>
        <family val="3"/>
        <charset val="134"/>
      </rPr>
      <t>构筑物及其他辅助设施</t>
    </r>
  </si>
  <si>
    <t>4-6-1-3</t>
  </si>
  <si>
    <r>
      <rPr>
        <sz val="10"/>
        <color indexed="8"/>
        <rFont val="宋体"/>
        <family val="3"/>
        <charset val="134"/>
      </rPr>
      <t>固定资产</t>
    </r>
    <r>
      <rPr>
        <sz val="10"/>
        <color indexed="8"/>
        <rFont val="Arial Narrow"/>
        <family val="2"/>
      </rPr>
      <t>-</t>
    </r>
    <r>
      <rPr>
        <sz val="10"/>
        <color indexed="8"/>
        <rFont val="宋体"/>
        <family val="3"/>
        <charset val="134"/>
      </rPr>
      <t>管道及沟槽</t>
    </r>
  </si>
  <si>
    <t>4-6-1-4</t>
  </si>
  <si>
    <r>
      <rPr>
        <sz val="10"/>
        <color indexed="8"/>
        <rFont val="宋体"/>
        <family val="3"/>
        <charset val="134"/>
      </rPr>
      <t>固定资产</t>
    </r>
    <r>
      <rPr>
        <sz val="10"/>
        <color indexed="8"/>
        <rFont val="Arial Narrow"/>
        <family val="2"/>
      </rPr>
      <t>-</t>
    </r>
    <r>
      <rPr>
        <sz val="10"/>
        <color indexed="8"/>
        <rFont val="宋体"/>
        <family val="3"/>
        <charset val="134"/>
      </rPr>
      <t>井巷工程</t>
    </r>
  </si>
  <si>
    <t>4-6-2</t>
  </si>
  <si>
    <r>
      <rPr>
        <sz val="10"/>
        <color indexed="8"/>
        <rFont val="宋体"/>
        <family val="3"/>
        <charset val="134"/>
      </rPr>
      <t>设备类合计</t>
    </r>
  </si>
  <si>
    <t>4-6-2-1</t>
  </si>
  <si>
    <r>
      <rPr>
        <sz val="10"/>
        <color indexed="8"/>
        <rFont val="宋体"/>
        <family val="3"/>
        <charset val="134"/>
      </rPr>
      <t>固定资产</t>
    </r>
    <r>
      <rPr>
        <sz val="10"/>
        <color indexed="8"/>
        <rFont val="Arial Narrow"/>
        <family val="2"/>
      </rPr>
      <t>-</t>
    </r>
    <r>
      <rPr>
        <sz val="10"/>
        <color indexed="8"/>
        <rFont val="宋体"/>
        <family val="3"/>
        <charset val="134"/>
      </rPr>
      <t>机器设备</t>
    </r>
  </si>
  <si>
    <t>4-6-2-2</t>
  </si>
  <si>
    <r>
      <rPr>
        <sz val="10"/>
        <color indexed="8"/>
        <rFont val="宋体"/>
        <family val="3"/>
        <charset val="134"/>
      </rPr>
      <t>固定资产</t>
    </r>
    <r>
      <rPr>
        <sz val="10"/>
        <color indexed="8"/>
        <rFont val="Arial Narrow"/>
        <family val="2"/>
      </rPr>
      <t>-</t>
    </r>
    <r>
      <rPr>
        <sz val="10"/>
        <color indexed="8"/>
        <rFont val="宋体"/>
        <family val="3"/>
        <charset val="134"/>
      </rPr>
      <t>车辆</t>
    </r>
  </si>
  <si>
    <t>4-6-2-3</t>
  </si>
  <si>
    <r>
      <rPr>
        <sz val="10"/>
        <color indexed="8"/>
        <rFont val="宋体"/>
        <family val="3"/>
        <charset val="134"/>
      </rPr>
      <t>固定资产</t>
    </r>
    <r>
      <rPr>
        <sz val="10"/>
        <color indexed="8"/>
        <rFont val="Arial Narrow"/>
        <family val="2"/>
      </rPr>
      <t>-</t>
    </r>
    <r>
      <rPr>
        <sz val="10"/>
        <color indexed="8"/>
        <rFont val="宋体"/>
        <family val="3"/>
        <charset val="134"/>
      </rPr>
      <t>电子设备</t>
    </r>
  </si>
  <si>
    <t>4-6-3</t>
  </si>
  <si>
    <r>
      <rPr>
        <sz val="10"/>
        <color indexed="8"/>
        <rFont val="宋体"/>
        <family val="3"/>
        <charset val="134"/>
      </rPr>
      <t>土地</t>
    </r>
  </si>
  <si>
    <r>
      <rPr>
        <sz val="10"/>
        <color indexed="8"/>
        <rFont val="宋体"/>
        <family val="3"/>
        <charset val="134"/>
      </rPr>
      <t>固定资产合计</t>
    </r>
  </si>
  <si>
    <r>
      <rPr>
        <sz val="10"/>
        <rFont val="宋体"/>
        <family val="3"/>
        <charset val="134"/>
      </rPr>
      <t>减：固定资产减值准备</t>
    </r>
  </si>
  <si>
    <r>
      <rPr>
        <sz val="10"/>
        <rFont val="宋体"/>
        <family val="3"/>
        <charset val="134"/>
      </rPr>
      <t>房屋建筑物合计</t>
    </r>
  </si>
  <si>
    <r>
      <rPr>
        <sz val="10"/>
        <rFont val="宋体"/>
        <family val="3"/>
        <charset val="134"/>
      </rPr>
      <t>固定资产</t>
    </r>
    <r>
      <rPr>
        <sz val="10"/>
        <rFont val="Arial Narrow"/>
        <family val="2"/>
      </rPr>
      <t>-</t>
    </r>
    <r>
      <rPr>
        <sz val="10"/>
        <rFont val="宋体"/>
        <family val="3"/>
        <charset val="134"/>
      </rPr>
      <t>房屋建筑物</t>
    </r>
  </si>
  <si>
    <r>
      <rPr>
        <sz val="10"/>
        <rFont val="宋体"/>
        <family val="3"/>
        <charset val="134"/>
      </rPr>
      <t>固定资产</t>
    </r>
    <r>
      <rPr>
        <sz val="10"/>
        <rFont val="Arial Narrow"/>
        <family val="2"/>
      </rPr>
      <t>-</t>
    </r>
    <r>
      <rPr>
        <sz val="10"/>
        <rFont val="宋体"/>
        <family val="3"/>
        <charset val="134"/>
      </rPr>
      <t>构筑物及其他辅助设施</t>
    </r>
  </si>
  <si>
    <r>
      <rPr>
        <sz val="10"/>
        <rFont val="宋体"/>
        <family val="3"/>
        <charset val="134"/>
      </rPr>
      <t>固定资产</t>
    </r>
    <r>
      <rPr>
        <sz val="10"/>
        <rFont val="Arial Narrow"/>
        <family val="2"/>
      </rPr>
      <t>-</t>
    </r>
    <r>
      <rPr>
        <sz val="10"/>
        <rFont val="宋体"/>
        <family val="3"/>
        <charset val="134"/>
      </rPr>
      <t>管道及沟槽</t>
    </r>
  </si>
  <si>
    <r>
      <rPr>
        <sz val="10"/>
        <rFont val="宋体"/>
        <family val="3"/>
        <charset val="134"/>
      </rPr>
      <t>设备类合计</t>
    </r>
  </si>
  <si>
    <r>
      <rPr>
        <sz val="10"/>
        <rFont val="宋体"/>
        <family val="3"/>
        <charset val="134"/>
      </rPr>
      <t>固定资产</t>
    </r>
    <r>
      <rPr>
        <sz val="10"/>
        <rFont val="Arial Narrow"/>
        <family val="2"/>
      </rPr>
      <t>-</t>
    </r>
    <r>
      <rPr>
        <sz val="10"/>
        <rFont val="宋体"/>
        <family val="3"/>
        <charset val="134"/>
      </rPr>
      <t>机器设备</t>
    </r>
  </si>
  <si>
    <r>
      <rPr>
        <sz val="10"/>
        <rFont val="宋体"/>
        <family val="3"/>
        <charset val="134"/>
      </rPr>
      <t>固定资产</t>
    </r>
    <r>
      <rPr>
        <sz val="10"/>
        <rFont val="Arial Narrow"/>
        <family val="2"/>
      </rPr>
      <t>-</t>
    </r>
    <r>
      <rPr>
        <sz val="10"/>
        <rFont val="宋体"/>
        <family val="3"/>
        <charset val="134"/>
      </rPr>
      <t>车辆</t>
    </r>
  </si>
  <si>
    <r>
      <rPr>
        <sz val="10"/>
        <rFont val="宋体"/>
        <family val="3"/>
        <charset val="134"/>
      </rPr>
      <t>固定资产</t>
    </r>
    <r>
      <rPr>
        <sz val="10"/>
        <rFont val="Arial Narrow"/>
        <family val="2"/>
      </rPr>
      <t>-</t>
    </r>
    <r>
      <rPr>
        <sz val="10"/>
        <rFont val="宋体"/>
        <family val="3"/>
        <charset val="134"/>
      </rPr>
      <t>电子设备</t>
    </r>
  </si>
  <si>
    <r>
      <rPr>
        <b/>
        <sz val="18"/>
        <rFont val="宋体"/>
        <family val="3"/>
        <charset val="134"/>
      </rPr>
      <t>固定资产</t>
    </r>
    <r>
      <rPr>
        <b/>
        <sz val="18"/>
        <rFont val="Arial Narrow"/>
        <family val="2"/>
      </rPr>
      <t>—</t>
    </r>
    <r>
      <rPr>
        <b/>
        <sz val="18"/>
        <rFont val="宋体"/>
        <family val="3"/>
        <charset val="134"/>
      </rPr>
      <t>房屋建筑物评估申报表</t>
    </r>
  </si>
  <si>
    <r>
      <rPr>
        <sz val="10"/>
        <rFont val="宋体"/>
        <family val="3"/>
        <charset val="134"/>
      </rPr>
      <t>英文名称</t>
    </r>
  </si>
  <si>
    <r>
      <rPr>
        <sz val="10"/>
        <rFont val="宋体"/>
        <family val="3"/>
        <charset val="134"/>
      </rPr>
      <t>所在层数</t>
    </r>
  </si>
  <si>
    <r>
      <rPr>
        <sz val="10"/>
        <rFont val="宋体"/>
        <family val="3"/>
        <charset val="134"/>
      </rPr>
      <t>主要装修</t>
    </r>
  </si>
  <si>
    <r>
      <rPr>
        <sz val="10"/>
        <rFont val="宋体"/>
        <family val="3"/>
        <charset val="134"/>
      </rPr>
      <t>建成年月</t>
    </r>
  </si>
  <si>
    <r>
      <rPr>
        <b/>
        <sz val="18"/>
        <rFont val="宋体"/>
        <family val="3"/>
        <charset val="134"/>
      </rPr>
      <t>固定资产</t>
    </r>
    <r>
      <rPr>
        <b/>
        <sz val="18"/>
        <rFont val="Arial Narrow"/>
        <family val="2"/>
      </rPr>
      <t>—</t>
    </r>
    <r>
      <rPr>
        <b/>
        <sz val="18"/>
        <rFont val="宋体"/>
        <family val="3"/>
        <charset val="134"/>
      </rPr>
      <t>构筑物及其他辅助设施评估申报表</t>
    </r>
  </si>
  <si>
    <r>
      <rPr>
        <sz val="10"/>
        <rFont val="宋体"/>
        <family val="3"/>
        <charset val="134"/>
      </rPr>
      <t>对应土地证编号</t>
    </r>
  </si>
  <si>
    <r>
      <rPr>
        <sz val="10"/>
        <rFont val="Arial Narrow"/>
        <family val="2"/>
      </rPr>
      <t xml:space="preserve"> </t>
    </r>
    <r>
      <rPr>
        <sz val="10"/>
        <rFont val="宋体"/>
        <family val="3"/>
        <charset val="134"/>
      </rPr>
      <t>名称</t>
    </r>
  </si>
  <si>
    <r>
      <rPr>
        <sz val="10"/>
        <rFont val="宋体"/>
        <family val="3"/>
        <charset val="134"/>
      </rPr>
      <t>具体位置</t>
    </r>
  </si>
  <si>
    <r>
      <rPr>
        <sz val="10"/>
        <rFont val="宋体"/>
        <family val="3"/>
        <charset val="134"/>
      </rPr>
      <t>长度</t>
    </r>
    <r>
      <rPr>
        <sz val="10"/>
        <rFont val="Arial Narrow"/>
        <family val="2"/>
      </rPr>
      <t>/</t>
    </r>
    <r>
      <rPr>
        <sz val="10"/>
        <rFont val="宋体"/>
        <family val="3"/>
        <charset val="134"/>
      </rPr>
      <t>直径</t>
    </r>
  </si>
  <si>
    <r>
      <rPr>
        <sz val="10"/>
        <rFont val="宋体"/>
        <family val="3"/>
        <charset val="134"/>
      </rPr>
      <t>宽度</t>
    </r>
    <r>
      <rPr>
        <sz val="10"/>
        <rFont val="Arial Narrow"/>
        <family val="2"/>
      </rPr>
      <t>/</t>
    </r>
    <r>
      <rPr>
        <sz val="10"/>
        <rFont val="宋体"/>
        <family val="3"/>
        <charset val="134"/>
      </rPr>
      <t>厚度</t>
    </r>
  </si>
  <si>
    <r>
      <rPr>
        <sz val="10"/>
        <rFont val="宋体"/>
        <family val="3"/>
        <charset val="134"/>
      </rPr>
      <t>高度</t>
    </r>
    <r>
      <rPr>
        <sz val="10"/>
        <rFont val="Arial Narrow"/>
        <family val="2"/>
      </rPr>
      <t>/</t>
    </r>
    <r>
      <rPr>
        <sz val="10"/>
        <rFont val="宋体"/>
        <family val="3"/>
        <charset val="134"/>
      </rPr>
      <t>深度</t>
    </r>
  </si>
  <si>
    <r>
      <rPr>
        <sz val="10"/>
        <rFont val="宋体"/>
        <family val="3"/>
        <charset val="134"/>
      </rPr>
      <t>体积</t>
    </r>
  </si>
  <si>
    <r>
      <rPr>
        <sz val="10"/>
        <rFont val="宋体"/>
        <family val="3"/>
        <charset val="134"/>
      </rPr>
      <t>（</t>
    </r>
    <r>
      <rPr>
        <sz val="10"/>
        <rFont val="Arial Narrow"/>
        <family val="2"/>
      </rPr>
      <t>m</t>
    </r>
    <r>
      <rPr>
        <sz val="10"/>
        <rFont val="宋体"/>
        <family val="3"/>
        <charset val="134"/>
      </rPr>
      <t>）</t>
    </r>
  </si>
  <si>
    <r>
      <rPr>
        <sz val="10"/>
        <rFont val="宋体"/>
        <family val="3"/>
        <charset val="134"/>
      </rPr>
      <t>（</t>
    </r>
    <r>
      <rPr>
        <sz val="10"/>
        <rFont val="Arial Narrow"/>
        <family val="2"/>
      </rPr>
      <t>m2</t>
    </r>
    <r>
      <rPr>
        <sz val="10"/>
        <rFont val="宋体"/>
        <family val="3"/>
        <charset val="134"/>
      </rPr>
      <t>）</t>
    </r>
  </si>
  <si>
    <r>
      <rPr>
        <sz val="10"/>
        <rFont val="宋体"/>
        <family val="3"/>
        <charset val="134"/>
      </rPr>
      <t>（</t>
    </r>
    <r>
      <rPr>
        <sz val="10"/>
        <rFont val="Arial Narrow"/>
        <family val="2"/>
      </rPr>
      <t>m3</t>
    </r>
    <r>
      <rPr>
        <sz val="10"/>
        <rFont val="宋体"/>
        <family val="3"/>
        <charset val="134"/>
      </rPr>
      <t>）</t>
    </r>
  </si>
  <si>
    <r>
      <rPr>
        <b/>
        <sz val="18"/>
        <rFont val="宋体"/>
        <family val="3"/>
        <charset val="134"/>
      </rPr>
      <t>固定资产</t>
    </r>
    <r>
      <rPr>
        <b/>
        <sz val="18"/>
        <rFont val="Arial Narrow"/>
        <family val="2"/>
      </rPr>
      <t>—</t>
    </r>
    <r>
      <rPr>
        <b/>
        <sz val="18"/>
        <rFont val="宋体"/>
        <family val="3"/>
        <charset val="134"/>
      </rPr>
      <t>管道和沟槽评估申报表</t>
    </r>
  </si>
  <si>
    <r>
      <rPr>
        <sz val="10"/>
        <rFont val="宋体"/>
        <family val="3"/>
        <charset val="134"/>
      </rPr>
      <t>土地证编号</t>
    </r>
  </si>
  <si>
    <r>
      <rPr>
        <sz val="10"/>
        <rFont val="宋体"/>
        <family val="3"/>
        <charset val="134"/>
      </rPr>
      <t>起止点</t>
    </r>
  </si>
  <si>
    <r>
      <rPr>
        <sz val="10"/>
        <rFont val="宋体"/>
        <family val="3"/>
        <charset val="134"/>
      </rPr>
      <t>管线长度</t>
    </r>
    <r>
      <rPr>
        <sz val="10"/>
        <rFont val="Arial Narrow"/>
        <family val="2"/>
      </rPr>
      <t>(m)</t>
    </r>
  </si>
  <si>
    <r>
      <rPr>
        <sz val="10"/>
        <rFont val="宋体"/>
        <family val="3"/>
        <charset val="134"/>
      </rPr>
      <t>管径</t>
    </r>
    <r>
      <rPr>
        <sz val="10"/>
        <rFont val="Arial Narrow"/>
        <family val="2"/>
      </rPr>
      <t>×</t>
    </r>
    <r>
      <rPr>
        <sz val="10"/>
        <rFont val="宋体"/>
        <family val="3"/>
        <charset val="134"/>
      </rPr>
      <t>壁厚或规格型号</t>
    </r>
  </si>
  <si>
    <r>
      <rPr>
        <sz val="10"/>
        <rFont val="宋体"/>
        <family val="3"/>
        <charset val="134"/>
      </rPr>
      <t>材质</t>
    </r>
  </si>
  <si>
    <r>
      <rPr>
        <sz val="10"/>
        <rFont val="宋体"/>
        <family val="3"/>
        <charset val="134"/>
      </rPr>
      <t>沟槽长度（米）</t>
    </r>
  </si>
  <si>
    <r>
      <rPr>
        <sz val="10"/>
        <rFont val="宋体"/>
        <family val="3"/>
        <charset val="134"/>
      </rPr>
      <t>沟宽</t>
    </r>
    <r>
      <rPr>
        <sz val="10"/>
        <rFont val="Arial Narrow"/>
        <family val="2"/>
      </rPr>
      <t>×</t>
    </r>
    <r>
      <rPr>
        <sz val="10"/>
        <rFont val="宋体"/>
        <family val="3"/>
        <charset val="134"/>
      </rPr>
      <t>沟深或架空高度</t>
    </r>
  </si>
  <si>
    <r>
      <rPr>
        <sz val="10"/>
        <rFont val="宋体"/>
        <family val="3"/>
        <charset val="134"/>
      </rPr>
      <t>敷设方式</t>
    </r>
  </si>
  <si>
    <r>
      <rPr>
        <sz val="10"/>
        <rFont val="宋体"/>
        <family val="3"/>
        <charset val="134"/>
      </rPr>
      <t>绝缘方式</t>
    </r>
  </si>
  <si>
    <r>
      <rPr>
        <sz val="10"/>
        <rFont val="宋体"/>
        <family val="3"/>
        <charset val="134"/>
      </rPr>
      <t>检查井尺寸及数量</t>
    </r>
  </si>
  <si>
    <r>
      <rPr>
        <sz val="10"/>
        <rFont val="宋体"/>
        <family val="3"/>
        <charset val="134"/>
      </rPr>
      <t>阀门型号及数量</t>
    </r>
  </si>
  <si>
    <r>
      <rPr>
        <sz val="10"/>
        <rFont val="宋体"/>
        <family val="3"/>
        <charset val="134"/>
      </rPr>
      <t>计量表型号及数量</t>
    </r>
  </si>
  <si>
    <r>
      <rPr>
        <u/>
        <sz val="6"/>
        <rFont val="宋体"/>
        <family val="3"/>
        <charset val="134"/>
      </rPr>
      <t>返回索引页</t>
    </r>
  </si>
  <si>
    <r>
      <rPr>
        <b/>
        <sz val="18"/>
        <rFont val="宋体"/>
        <family val="3"/>
        <charset val="134"/>
      </rPr>
      <t>固定资产</t>
    </r>
    <r>
      <rPr>
        <b/>
        <sz val="18"/>
        <rFont val="Arial Narrow"/>
        <family val="2"/>
      </rPr>
      <t>—</t>
    </r>
    <r>
      <rPr>
        <b/>
        <sz val="18"/>
        <rFont val="宋体"/>
        <family val="3"/>
        <charset val="134"/>
      </rPr>
      <t>井巷工程评估申报表</t>
    </r>
  </si>
  <si>
    <r>
      <rPr>
        <sz val="10"/>
        <rFont val="宋体"/>
        <family val="3"/>
        <charset val="134"/>
      </rPr>
      <t>井巷工程名称</t>
    </r>
  </si>
  <si>
    <r>
      <rPr>
        <sz val="10"/>
        <rFont val="宋体"/>
        <family val="3"/>
        <charset val="134"/>
      </rPr>
      <t>水平段</t>
    </r>
    <r>
      <rPr>
        <sz val="10"/>
        <rFont val="Arial Narrow"/>
        <family val="2"/>
      </rPr>
      <t>/</t>
    </r>
    <r>
      <rPr>
        <sz val="10"/>
        <rFont val="宋体"/>
        <family val="3"/>
        <charset val="134"/>
      </rPr>
      <t>工作区</t>
    </r>
  </si>
  <si>
    <r>
      <rPr>
        <sz val="10"/>
        <rFont val="宋体"/>
        <family val="3"/>
        <charset val="134"/>
      </rPr>
      <t>煤岩类别</t>
    </r>
  </si>
  <si>
    <r>
      <rPr>
        <sz val="10"/>
        <rFont val="宋体"/>
        <family val="3"/>
        <charset val="134"/>
      </rPr>
      <t>岩石硬度系数</t>
    </r>
  </si>
  <si>
    <r>
      <rPr>
        <sz val="10"/>
        <rFont val="宋体"/>
        <family val="3"/>
        <charset val="134"/>
      </rPr>
      <t>锚杆长度</t>
    </r>
    <r>
      <rPr>
        <sz val="10"/>
        <rFont val="Arial Narrow"/>
        <family val="2"/>
      </rPr>
      <t>(m)</t>
    </r>
  </si>
  <si>
    <r>
      <rPr>
        <sz val="10"/>
        <rFont val="宋体"/>
        <family val="3"/>
        <charset val="134"/>
      </rPr>
      <t>锚杆数量根</t>
    </r>
    <r>
      <rPr>
        <sz val="10"/>
        <rFont val="Arial Narrow"/>
        <family val="2"/>
      </rPr>
      <t>/m</t>
    </r>
  </si>
  <si>
    <r>
      <rPr>
        <sz val="10"/>
        <rFont val="宋体"/>
        <family val="3"/>
        <charset val="134"/>
      </rPr>
      <t>轨型</t>
    </r>
    <r>
      <rPr>
        <sz val="10"/>
        <rFont val="Arial Narrow"/>
        <family val="2"/>
      </rPr>
      <t>kg/m</t>
    </r>
  </si>
  <si>
    <r>
      <rPr>
        <sz val="10"/>
        <rFont val="宋体"/>
        <family val="3"/>
        <charset val="134"/>
      </rPr>
      <t>轨距㎜</t>
    </r>
  </si>
  <si>
    <r>
      <rPr>
        <sz val="10"/>
        <rFont val="宋体"/>
        <family val="3"/>
        <charset val="134"/>
      </rPr>
      <t>轨枕</t>
    </r>
  </si>
  <si>
    <r>
      <rPr>
        <sz val="10"/>
        <rFont val="宋体"/>
        <family val="3"/>
        <charset val="134"/>
      </rPr>
      <t>支护方式</t>
    </r>
  </si>
  <si>
    <r>
      <rPr>
        <sz val="10"/>
        <rFont val="宋体"/>
        <family val="3"/>
        <charset val="134"/>
      </rPr>
      <t>掘进工程量</t>
    </r>
    <r>
      <rPr>
        <sz val="10"/>
        <rFont val="Arial Narrow"/>
        <family val="2"/>
      </rPr>
      <t>(m3)</t>
    </r>
  </si>
  <si>
    <r>
      <rPr>
        <sz val="10"/>
        <rFont val="宋体"/>
        <family val="3"/>
        <charset val="134"/>
      </rPr>
      <t>掘进断面</t>
    </r>
    <r>
      <rPr>
        <sz val="10"/>
        <rFont val="Arial Narrow"/>
        <family val="2"/>
      </rPr>
      <t>(</t>
    </r>
    <r>
      <rPr>
        <sz val="10"/>
        <rFont val="宋体"/>
        <family val="3"/>
        <charset val="134"/>
      </rPr>
      <t>㎡</t>
    </r>
    <r>
      <rPr>
        <sz val="10"/>
        <rFont val="Arial Narrow"/>
        <family val="2"/>
      </rPr>
      <t>)</t>
    </r>
  </si>
  <si>
    <r>
      <rPr>
        <sz val="10"/>
        <rFont val="宋体"/>
        <family val="3"/>
        <charset val="134"/>
      </rPr>
      <t>巷道倾角</t>
    </r>
    <r>
      <rPr>
        <sz val="10"/>
        <rFont val="Arial Narrow"/>
        <family val="2"/>
      </rPr>
      <t>(</t>
    </r>
    <r>
      <rPr>
        <sz val="10"/>
        <rFont val="宋体"/>
        <family val="3"/>
        <charset val="134"/>
      </rPr>
      <t>度</t>
    </r>
    <r>
      <rPr>
        <sz val="10"/>
        <rFont val="Arial Narrow"/>
        <family val="2"/>
      </rPr>
      <t>)</t>
    </r>
  </si>
  <si>
    <r>
      <rPr>
        <sz val="10"/>
        <rFont val="宋体"/>
        <family val="3"/>
        <charset val="134"/>
      </rPr>
      <t>巷道长度</t>
    </r>
    <r>
      <rPr>
        <sz val="10"/>
        <rFont val="Arial Narrow"/>
        <family val="2"/>
      </rPr>
      <t>(m)</t>
    </r>
  </si>
  <si>
    <r>
      <rPr>
        <sz val="10"/>
        <rFont val="宋体"/>
        <family val="3"/>
        <charset val="134"/>
      </rPr>
      <t>硐室掘进体积</t>
    </r>
    <r>
      <rPr>
        <sz val="10"/>
        <rFont val="Arial Narrow"/>
        <family val="2"/>
      </rPr>
      <t>(m3)</t>
    </r>
  </si>
  <si>
    <r>
      <rPr>
        <sz val="10"/>
        <rFont val="宋体"/>
        <family val="3"/>
        <charset val="134"/>
      </rPr>
      <t>支护工程量</t>
    </r>
    <r>
      <rPr>
        <sz val="10"/>
        <rFont val="Arial Narrow"/>
        <family val="2"/>
      </rPr>
      <t>(m3)</t>
    </r>
  </si>
  <si>
    <r>
      <rPr>
        <sz val="10"/>
        <rFont val="宋体"/>
        <family val="3"/>
        <charset val="134"/>
      </rPr>
      <t>支护厚度</t>
    </r>
    <r>
      <rPr>
        <sz val="10"/>
        <rFont val="Arial Narrow"/>
        <family val="2"/>
      </rPr>
      <t>(</t>
    </r>
    <r>
      <rPr>
        <sz val="10"/>
        <rFont val="宋体"/>
        <family val="3"/>
        <charset val="134"/>
      </rPr>
      <t>㎜</t>
    </r>
    <r>
      <rPr>
        <sz val="10"/>
        <rFont val="Arial Narrow"/>
        <family val="2"/>
      </rPr>
      <t>)</t>
    </r>
  </si>
  <si>
    <r>
      <rPr>
        <sz val="10"/>
        <rFont val="宋体"/>
        <family val="3"/>
        <charset val="134"/>
      </rPr>
      <t>竣工年月</t>
    </r>
  </si>
  <si>
    <r>
      <rPr>
        <sz val="10"/>
        <rFont val="宋体"/>
        <family val="3"/>
        <charset val="134"/>
      </rPr>
      <t>尚可使用年限</t>
    </r>
  </si>
  <si>
    <r>
      <rPr>
        <sz val="10"/>
        <rFont val="宋体"/>
        <family val="3"/>
        <charset val="134"/>
      </rPr>
      <t>矿区已经开采储量</t>
    </r>
  </si>
  <si>
    <r>
      <rPr>
        <sz val="10"/>
        <rFont val="宋体"/>
        <family val="3"/>
        <charset val="134"/>
      </rPr>
      <t>矿区尚可开采储量</t>
    </r>
  </si>
  <si>
    <r>
      <rPr>
        <sz val="10"/>
        <rFont val="宋体"/>
        <family val="3"/>
        <charset val="134"/>
      </rPr>
      <t>井巷工程建设周期</t>
    </r>
  </si>
  <si>
    <r>
      <rPr>
        <sz val="10"/>
        <rFont val="宋体"/>
        <family val="3"/>
        <charset val="134"/>
      </rPr>
      <t>合</t>
    </r>
    <r>
      <rPr>
        <sz val="10"/>
        <rFont val="Arial Narrow"/>
        <family val="2"/>
      </rPr>
      <t xml:space="preserve">                </t>
    </r>
    <r>
      <rPr>
        <sz val="10"/>
        <rFont val="宋体"/>
        <family val="3"/>
        <charset val="134"/>
      </rPr>
      <t>计</t>
    </r>
  </si>
  <si>
    <r>
      <rPr>
        <sz val="10"/>
        <rFont val="宋体"/>
        <family val="3"/>
        <charset val="134"/>
      </rPr>
      <t>资产占有单位填表人：</t>
    </r>
  </si>
  <si>
    <r>
      <rPr>
        <b/>
        <sz val="18"/>
        <rFont val="宋体"/>
        <family val="3"/>
        <charset val="134"/>
      </rPr>
      <t>固定资产</t>
    </r>
    <r>
      <rPr>
        <b/>
        <sz val="18"/>
        <rFont val="Arial Narrow"/>
        <family val="2"/>
      </rPr>
      <t>—</t>
    </r>
    <r>
      <rPr>
        <b/>
        <sz val="18"/>
        <rFont val="宋体"/>
        <family val="3"/>
        <charset val="134"/>
      </rPr>
      <t>机器设备评估申报表</t>
    </r>
  </si>
  <si>
    <r>
      <rPr>
        <sz val="10"/>
        <rFont val="宋体"/>
        <family val="3"/>
        <charset val="134"/>
      </rPr>
      <t>设备编号</t>
    </r>
  </si>
  <si>
    <r>
      <rPr>
        <sz val="10"/>
        <rFont val="宋体"/>
        <family val="3"/>
        <charset val="134"/>
      </rPr>
      <t>设备名称</t>
    </r>
  </si>
  <si>
    <r>
      <rPr>
        <sz val="10"/>
        <rFont val="宋体"/>
        <family val="3"/>
        <charset val="134"/>
      </rPr>
      <t>使用单位</t>
    </r>
    <r>
      <rPr>
        <sz val="10"/>
        <rFont val="Arial Narrow"/>
        <family val="2"/>
      </rPr>
      <t>/</t>
    </r>
    <r>
      <rPr>
        <sz val="10"/>
        <rFont val="宋体"/>
        <family val="3"/>
        <charset val="134"/>
      </rPr>
      <t>安装地点</t>
    </r>
  </si>
  <si>
    <r>
      <rPr>
        <sz val="10"/>
        <rFont val="宋体"/>
        <family val="3"/>
        <charset val="134"/>
      </rPr>
      <t>主材重量</t>
    </r>
  </si>
  <si>
    <r>
      <rPr>
        <sz val="10"/>
        <rFont val="宋体"/>
        <family val="3"/>
        <charset val="134"/>
      </rPr>
      <t>生产厂家</t>
    </r>
  </si>
  <si>
    <t>序号</t>
  </si>
  <si>
    <t>车辆名称</t>
  </si>
  <si>
    <t>车辆牌号</t>
  </si>
  <si>
    <t>车辆型号</t>
  </si>
  <si>
    <t>数量</t>
  </si>
  <si>
    <t>备注</t>
  </si>
  <si>
    <t>金杯海狮中型客车</t>
  </si>
  <si>
    <t>辽L29201</t>
  </si>
  <si>
    <t>SY6548MS3BH</t>
  </si>
  <si>
    <t>丰田皮卡</t>
  </si>
  <si>
    <t>辽LCV152</t>
  </si>
  <si>
    <t>丰田海拉克斯2.7</t>
  </si>
  <si>
    <t>丰田海狮旅行车</t>
  </si>
  <si>
    <t>辽L26161</t>
  </si>
  <si>
    <t>JTFSX23PX56</t>
  </si>
  <si>
    <t>现代越野吉普</t>
  </si>
  <si>
    <t>辽LD3225</t>
  </si>
  <si>
    <t>KMHSH81D</t>
  </si>
  <si>
    <t>奥迪轿车</t>
  </si>
  <si>
    <t>辽LCY798</t>
  </si>
  <si>
    <t>奥迪A6L 2.4T</t>
  </si>
  <si>
    <t>辽LCZ189</t>
  </si>
  <si>
    <t>轻型客车</t>
  </si>
  <si>
    <t>辽AL0555</t>
  </si>
  <si>
    <t>NJ6542ER</t>
  </si>
  <si>
    <t>厂内车辆</t>
  </si>
  <si>
    <t>吉普车</t>
  </si>
  <si>
    <t>辽L40725</t>
  </si>
  <si>
    <t>SCT6491</t>
  </si>
  <si>
    <t>帕萨特轿车</t>
  </si>
  <si>
    <t>辽LCV989</t>
  </si>
  <si>
    <t>帕萨特1.8T</t>
  </si>
  <si>
    <t>辽L42520</t>
  </si>
  <si>
    <t>辽LCV051</t>
  </si>
  <si>
    <t>快速变现折扣率选取方法</t>
  </si>
  <si>
    <t>案列一</t>
  </si>
  <si>
    <t>案例</t>
  </si>
  <si>
    <t>车型品牌</t>
  </si>
  <si>
    <t>交易时间</t>
  </si>
  <si>
    <t>评估价格（万元）</t>
  </si>
  <si>
    <t>成交价格（万元）</t>
  </si>
  <si>
    <t>变现率</t>
  </si>
  <si>
    <t>快速平均变现率</t>
  </si>
  <si>
    <t>https://paimai.jd.com/110036000</t>
  </si>
  <si>
    <t>奔驰</t>
  </si>
  <si>
    <t>案列二</t>
  </si>
  <si>
    <t>案列三</t>
  </si>
  <si>
    <t>案列四</t>
  </si>
  <si>
    <t>案列五</t>
  </si>
  <si>
    <t>https://paimai.jd.com/109764529</t>
  </si>
  <si>
    <t>https://paimai.jd.com/106733954</t>
  </si>
  <si>
    <t>http://paimai.jd.com/109760457</t>
  </si>
  <si>
    <t>评估对象与参照物详细信息</t>
  </si>
  <si>
    <t>评估对象</t>
  </si>
  <si>
    <r>
      <rPr>
        <sz val="10"/>
        <rFont val="宋体"/>
        <family val="3"/>
        <charset val="134"/>
      </rPr>
      <t>参照物</t>
    </r>
    <r>
      <rPr>
        <sz val="10"/>
        <rFont val="Times New Roman"/>
        <family val="1"/>
      </rPr>
      <t>1</t>
    </r>
  </si>
  <si>
    <r>
      <rPr>
        <sz val="10"/>
        <rFont val="宋体"/>
        <family val="3"/>
        <charset val="134"/>
      </rPr>
      <t>参照物</t>
    </r>
    <r>
      <rPr>
        <sz val="10"/>
        <rFont val="Times New Roman"/>
        <family val="1"/>
      </rPr>
      <t>2</t>
    </r>
  </si>
  <si>
    <r>
      <rPr>
        <sz val="10"/>
        <rFont val="宋体"/>
        <family val="3"/>
        <charset val="134"/>
      </rPr>
      <t>参照物</t>
    </r>
    <r>
      <rPr>
        <sz val="10"/>
        <rFont val="Times New Roman"/>
        <family val="1"/>
      </rPr>
      <t>3</t>
    </r>
  </si>
  <si>
    <t>设备名称</t>
  </si>
  <si>
    <t>帕萨特</t>
  </si>
  <si>
    <t>规格型号</t>
  </si>
  <si>
    <t>SVW7283HK1</t>
  </si>
  <si>
    <t>制造厂家</t>
  </si>
  <si>
    <t>德国大众</t>
  </si>
  <si>
    <t>出厂日期</t>
  </si>
  <si>
    <t>实体描述</t>
  </si>
  <si>
    <t>已行驶里程</t>
  </si>
  <si>
    <t>变速形式</t>
  </si>
  <si>
    <t>5档手自一体</t>
  </si>
  <si>
    <t>手动</t>
  </si>
  <si>
    <t>自动</t>
  </si>
  <si>
    <t>交易日期</t>
  </si>
  <si>
    <t>转让价格</t>
  </si>
  <si>
    <t>出厂相差年限</t>
  </si>
  <si>
    <t>经济使用年限</t>
  </si>
  <si>
    <t>出厂日期调整系数</t>
  </si>
  <si>
    <t>交易相差年限</t>
  </si>
  <si>
    <t>交易日期调整系数</t>
  </si>
  <si>
    <t>计算评估表</t>
  </si>
  <si>
    <t>交易价格</t>
  </si>
  <si>
    <t>制造厂家因素调整</t>
  </si>
  <si>
    <t>出厂年限因素调整</t>
  </si>
  <si>
    <t>实体状态因素调整</t>
  </si>
  <si>
    <t>已行驶里程因素调整</t>
  </si>
  <si>
    <t>变速形式因素调整</t>
  </si>
  <si>
    <t>交易日期因素调整</t>
  </si>
  <si>
    <t>调整后结果</t>
  </si>
  <si>
    <r>
      <rPr>
        <b/>
        <sz val="18"/>
        <rFont val="宋体"/>
        <family val="3"/>
        <charset val="134"/>
      </rPr>
      <t>固定资产</t>
    </r>
    <r>
      <rPr>
        <b/>
        <sz val="18"/>
        <rFont val="Arial Narrow"/>
        <family val="2"/>
      </rPr>
      <t>—</t>
    </r>
    <r>
      <rPr>
        <b/>
        <sz val="18"/>
        <rFont val="宋体"/>
        <family val="3"/>
        <charset val="134"/>
      </rPr>
      <t>电子设备评估申报表</t>
    </r>
  </si>
  <si>
    <r>
      <rPr>
        <sz val="10"/>
        <rFont val="宋体"/>
        <family val="3"/>
        <charset val="134"/>
      </rPr>
      <t>卡片编号</t>
    </r>
  </si>
  <si>
    <r>
      <rPr>
        <sz val="10"/>
        <rFont val="宋体"/>
        <family val="3"/>
        <charset val="134"/>
      </rPr>
      <t>固资编号</t>
    </r>
  </si>
  <si>
    <r>
      <rPr>
        <b/>
        <sz val="18"/>
        <rFont val="宋体"/>
        <family val="3"/>
        <charset val="134"/>
      </rPr>
      <t>固定资产</t>
    </r>
    <r>
      <rPr>
        <b/>
        <sz val="18"/>
        <rFont val="Arial Narrow"/>
        <family val="2"/>
      </rPr>
      <t>—</t>
    </r>
    <r>
      <rPr>
        <b/>
        <sz val="18"/>
        <rFont val="宋体"/>
        <family val="3"/>
        <charset val="134"/>
      </rPr>
      <t>土地评估申报表</t>
    </r>
  </si>
  <si>
    <r>
      <rPr>
        <sz val="10"/>
        <rFont val="宋体"/>
        <family val="3"/>
        <charset val="134"/>
      </rPr>
      <t>土地权证编号</t>
    </r>
  </si>
  <si>
    <r>
      <rPr>
        <sz val="10"/>
        <rFont val="宋体"/>
        <family val="3"/>
        <charset val="134"/>
      </rPr>
      <t>宗地名称</t>
    </r>
  </si>
  <si>
    <r>
      <rPr>
        <sz val="10"/>
        <rFont val="宋体"/>
        <family val="3"/>
        <charset val="134"/>
      </rPr>
      <t>土地位置</t>
    </r>
  </si>
  <si>
    <r>
      <rPr>
        <sz val="10"/>
        <rFont val="宋体"/>
        <family val="3"/>
        <charset val="134"/>
      </rPr>
      <t>宗地四至</t>
    </r>
  </si>
  <si>
    <r>
      <rPr>
        <sz val="10"/>
        <rFont val="宋体"/>
        <family val="3"/>
        <charset val="134"/>
      </rPr>
      <t>地类（用途）</t>
    </r>
  </si>
  <si>
    <r>
      <rPr>
        <sz val="10"/>
        <rFont val="宋体"/>
        <family val="3"/>
        <charset val="134"/>
      </rPr>
      <t>取得日期</t>
    </r>
  </si>
  <si>
    <r>
      <rPr>
        <sz val="10"/>
        <rFont val="宋体"/>
        <family val="3"/>
        <charset val="134"/>
      </rPr>
      <t>终止日期</t>
    </r>
  </si>
  <si>
    <r>
      <rPr>
        <sz val="10"/>
        <rFont val="宋体"/>
        <family val="3"/>
        <charset val="134"/>
      </rPr>
      <t>准用年限</t>
    </r>
  </si>
  <si>
    <r>
      <rPr>
        <sz val="10"/>
        <rFont val="宋体"/>
        <family val="3"/>
        <charset val="134"/>
      </rPr>
      <t>开发程度</t>
    </r>
  </si>
  <si>
    <r>
      <rPr>
        <sz val="10"/>
        <rFont val="宋体"/>
        <family val="3"/>
        <charset val="134"/>
      </rPr>
      <t>面积</t>
    </r>
    <r>
      <rPr>
        <sz val="10"/>
        <rFont val="Arial Narrow"/>
        <family val="2"/>
      </rPr>
      <t>(m</t>
    </r>
    <r>
      <rPr>
        <vertAlign val="superscript"/>
        <sz val="10"/>
        <rFont val="Arial Narrow"/>
        <family val="2"/>
      </rPr>
      <t>2</t>
    </r>
    <r>
      <rPr>
        <sz val="10"/>
        <rFont val="Arial Narrow"/>
        <family val="2"/>
      </rPr>
      <t>)</t>
    </r>
  </si>
  <si>
    <r>
      <rPr>
        <b/>
        <sz val="18"/>
        <rFont val="宋体"/>
        <family val="3"/>
        <charset val="134"/>
      </rPr>
      <t>在建工程评估汇总表</t>
    </r>
  </si>
  <si>
    <t>4-7-1</t>
  </si>
  <si>
    <r>
      <rPr>
        <sz val="10"/>
        <rFont val="宋体"/>
        <family val="3"/>
        <charset val="134"/>
      </rPr>
      <t>在建工程</t>
    </r>
    <r>
      <rPr>
        <sz val="10"/>
        <rFont val="Arial Narrow"/>
        <family val="2"/>
      </rPr>
      <t>-</t>
    </r>
    <r>
      <rPr>
        <sz val="10"/>
        <rFont val="宋体"/>
        <family val="3"/>
        <charset val="134"/>
      </rPr>
      <t>土建工程</t>
    </r>
  </si>
  <si>
    <t>4-7-2</t>
  </si>
  <si>
    <r>
      <rPr>
        <sz val="10"/>
        <rFont val="宋体"/>
        <family val="3"/>
        <charset val="134"/>
      </rPr>
      <t>在建工程</t>
    </r>
    <r>
      <rPr>
        <sz val="10"/>
        <rFont val="Arial Narrow"/>
        <family val="2"/>
      </rPr>
      <t>-</t>
    </r>
    <r>
      <rPr>
        <sz val="10"/>
        <rFont val="宋体"/>
        <family val="3"/>
        <charset val="134"/>
      </rPr>
      <t>设备安装工程</t>
    </r>
  </si>
  <si>
    <r>
      <rPr>
        <sz val="10"/>
        <rFont val="宋体"/>
        <family val="3"/>
        <charset val="134"/>
      </rPr>
      <t>在建工程合计</t>
    </r>
  </si>
  <si>
    <r>
      <rPr>
        <sz val="10"/>
        <rFont val="宋体"/>
        <family val="3"/>
        <charset val="134"/>
      </rPr>
      <t>减：在建工程减值准备</t>
    </r>
  </si>
  <si>
    <r>
      <rPr>
        <sz val="10"/>
        <rFont val="宋体"/>
        <family val="3"/>
        <charset val="134"/>
      </rPr>
      <t>在建工程净额</t>
    </r>
  </si>
  <si>
    <r>
      <rPr>
        <b/>
        <sz val="18"/>
        <rFont val="宋体"/>
        <family val="3"/>
        <charset val="134"/>
      </rPr>
      <t>在建工程</t>
    </r>
    <r>
      <rPr>
        <b/>
        <sz val="18"/>
        <rFont val="Arial Narrow"/>
        <family val="2"/>
      </rPr>
      <t>—</t>
    </r>
    <r>
      <rPr>
        <b/>
        <sz val="18"/>
        <rFont val="宋体"/>
        <family val="3"/>
        <charset val="134"/>
      </rPr>
      <t>土建工程评估申报表</t>
    </r>
  </si>
  <si>
    <r>
      <rPr>
        <sz val="10"/>
        <rFont val="宋体"/>
        <family val="3"/>
        <charset val="134"/>
      </rPr>
      <t>项目地点</t>
    </r>
  </si>
  <si>
    <r>
      <rPr>
        <sz val="10"/>
        <rFont val="宋体"/>
        <family val="3"/>
        <charset val="134"/>
      </rPr>
      <t>工程规模及内容</t>
    </r>
  </si>
  <si>
    <r>
      <rPr>
        <sz val="10"/>
        <rFont val="宋体"/>
        <family val="3"/>
        <charset val="134"/>
      </rPr>
      <t>房产证号</t>
    </r>
  </si>
  <si>
    <r>
      <rPr>
        <sz val="10"/>
        <rFont val="宋体"/>
        <family val="3"/>
        <charset val="134"/>
      </rPr>
      <t>土地证号</t>
    </r>
  </si>
  <si>
    <r>
      <rPr>
        <sz val="10"/>
        <rFont val="宋体"/>
        <family val="3"/>
        <charset val="134"/>
      </rPr>
      <t>其他权属证明</t>
    </r>
  </si>
  <si>
    <r>
      <rPr>
        <sz val="10"/>
        <rFont val="宋体"/>
        <family val="3"/>
        <charset val="134"/>
      </rPr>
      <t>开工日期</t>
    </r>
  </si>
  <si>
    <r>
      <rPr>
        <sz val="10"/>
        <rFont val="宋体"/>
        <family val="3"/>
        <charset val="134"/>
      </rPr>
      <t>预计完工日期</t>
    </r>
  </si>
  <si>
    <r>
      <rPr>
        <sz val="10"/>
        <rFont val="宋体"/>
        <family val="3"/>
        <charset val="134"/>
      </rPr>
      <t>付款比例</t>
    </r>
  </si>
  <si>
    <r>
      <rPr>
        <sz val="10"/>
        <rFont val="宋体"/>
        <family val="3"/>
        <charset val="134"/>
      </rPr>
      <t>确定的合同金额或总概算</t>
    </r>
  </si>
  <si>
    <r>
      <rPr>
        <sz val="10"/>
        <rFont val="宋体"/>
        <family val="3"/>
        <charset val="134"/>
      </rPr>
      <t>合同编号</t>
    </r>
  </si>
  <si>
    <r>
      <rPr>
        <sz val="10"/>
        <rFont val="宋体"/>
        <family val="3"/>
        <charset val="134"/>
      </rPr>
      <t>合同单位名称</t>
    </r>
  </si>
  <si>
    <r>
      <rPr>
        <b/>
        <sz val="18"/>
        <rFont val="宋体"/>
        <family val="3"/>
        <charset val="134"/>
      </rPr>
      <t>在建工程</t>
    </r>
    <r>
      <rPr>
        <b/>
        <sz val="18"/>
        <rFont val="Arial Narrow"/>
        <family val="2"/>
      </rPr>
      <t>—</t>
    </r>
    <r>
      <rPr>
        <b/>
        <sz val="18"/>
        <rFont val="宋体"/>
        <family val="3"/>
        <charset val="134"/>
      </rPr>
      <t>设备安装工程评估申报表</t>
    </r>
  </si>
  <si>
    <r>
      <rPr>
        <sz val="10"/>
        <rFont val="宋体"/>
        <family val="3"/>
        <charset val="134"/>
      </rPr>
      <t>设备</t>
    </r>
    <r>
      <rPr>
        <sz val="10"/>
        <rFont val="Arial Narrow"/>
        <family val="2"/>
      </rPr>
      <t>(</t>
    </r>
    <r>
      <rPr>
        <sz val="10"/>
        <rFont val="宋体"/>
        <family val="3"/>
        <charset val="134"/>
      </rPr>
      <t>工程</t>
    </r>
    <r>
      <rPr>
        <sz val="10"/>
        <rFont val="Arial Narrow"/>
        <family val="2"/>
      </rPr>
      <t>)</t>
    </r>
    <r>
      <rPr>
        <sz val="10"/>
        <rFont val="宋体"/>
        <family val="3"/>
        <charset val="134"/>
      </rPr>
      <t>内容</t>
    </r>
  </si>
  <si>
    <r>
      <rPr>
        <sz val="10"/>
        <rFont val="宋体"/>
        <family val="3"/>
        <charset val="134"/>
      </rPr>
      <t>订购开工日期</t>
    </r>
  </si>
  <si>
    <r>
      <rPr>
        <sz val="10"/>
        <rFont val="宋体"/>
        <family val="3"/>
        <charset val="134"/>
      </rPr>
      <t>设备型号</t>
    </r>
  </si>
  <si>
    <r>
      <rPr>
        <sz val="10"/>
        <rFont val="宋体"/>
        <family val="3"/>
        <charset val="134"/>
      </rPr>
      <t>合同金额或总概算</t>
    </r>
  </si>
  <si>
    <r>
      <rPr>
        <sz val="10"/>
        <rFont val="宋体"/>
        <family val="3"/>
        <charset val="134"/>
      </rPr>
      <t>合同单位</t>
    </r>
  </si>
  <si>
    <r>
      <rPr>
        <sz val="10"/>
        <rFont val="宋体"/>
        <family val="3"/>
        <charset val="134"/>
      </rPr>
      <t>设备费</t>
    </r>
  </si>
  <si>
    <r>
      <rPr>
        <sz val="10"/>
        <rFont val="宋体"/>
        <family val="3"/>
        <charset val="134"/>
      </rPr>
      <t>资金成本</t>
    </r>
  </si>
  <si>
    <r>
      <rPr>
        <sz val="10"/>
        <rFont val="宋体"/>
        <family val="3"/>
        <charset val="134"/>
      </rPr>
      <t>安装费及其他</t>
    </r>
  </si>
  <si>
    <r>
      <rPr>
        <b/>
        <sz val="18"/>
        <rFont val="宋体"/>
        <family val="3"/>
        <charset val="134"/>
      </rPr>
      <t>工程物资评估申报表</t>
    </r>
  </si>
  <si>
    <r>
      <rPr>
        <sz val="10"/>
        <rFont val="宋体"/>
        <family val="3"/>
        <charset val="134"/>
      </rPr>
      <t>工程项目</t>
    </r>
  </si>
  <si>
    <r>
      <rPr>
        <sz val="10"/>
        <rFont val="宋体"/>
        <family val="3"/>
        <charset val="134"/>
      </rPr>
      <t>计量
单位</t>
    </r>
  </si>
  <si>
    <r>
      <rPr>
        <sz val="10"/>
        <rFont val="宋体"/>
        <family val="3"/>
        <charset val="134"/>
      </rPr>
      <t xml:space="preserve">增值率
</t>
    </r>
    <r>
      <rPr>
        <sz val="10"/>
        <rFont val="Arial Narrow"/>
        <family val="2"/>
      </rPr>
      <t>%</t>
    </r>
  </si>
  <si>
    <r>
      <rPr>
        <sz val="10"/>
        <rFont val="宋体"/>
        <family val="3"/>
        <charset val="134"/>
      </rPr>
      <t>减：工程物资减值准备</t>
    </r>
  </si>
  <si>
    <r>
      <rPr>
        <b/>
        <sz val="18"/>
        <rFont val="宋体"/>
        <family val="3"/>
        <charset val="134"/>
      </rPr>
      <t>固定资产清理评估申报表</t>
    </r>
  </si>
  <si>
    <r>
      <rPr>
        <sz val="10"/>
        <rFont val="宋体"/>
        <family val="3"/>
        <charset val="134"/>
      </rPr>
      <t>待处理资产名称</t>
    </r>
  </si>
  <si>
    <r>
      <rPr>
        <b/>
        <sz val="18"/>
        <rFont val="宋体"/>
        <family val="3"/>
        <charset val="134"/>
      </rPr>
      <t>生产性生物资产评估申报表</t>
    </r>
  </si>
  <si>
    <r>
      <rPr>
        <sz val="10"/>
        <rFont val="宋体"/>
        <family val="3"/>
        <charset val="134"/>
      </rPr>
      <t>减：生产性生物资产减值准备</t>
    </r>
  </si>
  <si>
    <r>
      <rPr>
        <b/>
        <sz val="18"/>
        <rFont val="宋体"/>
        <family val="3"/>
        <charset val="134"/>
      </rPr>
      <t>油气资产评估申报表</t>
    </r>
  </si>
  <si>
    <r>
      <rPr>
        <sz val="10"/>
        <rFont val="宋体"/>
        <family val="3"/>
        <charset val="134"/>
      </rPr>
      <t>资源名称</t>
    </r>
  </si>
  <si>
    <r>
      <rPr>
        <sz val="10"/>
        <rFont val="宋体"/>
        <family val="3"/>
        <charset val="134"/>
      </rPr>
      <t>储量</t>
    </r>
  </si>
  <si>
    <r>
      <rPr>
        <sz val="10"/>
        <rFont val="宋体"/>
        <family val="3"/>
        <charset val="134"/>
      </rPr>
      <t>开采量</t>
    </r>
  </si>
  <si>
    <r>
      <rPr>
        <b/>
        <sz val="18"/>
        <rFont val="宋体"/>
        <family val="3"/>
        <charset val="134"/>
      </rPr>
      <t>无形资产评估汇总表</t>
    </r>
  </si>
  <si>
    <t>4-12-1</t>
  </si>
  <si>
    <r>
      <rPr>
        <sz val="10"/>
        <rFont val="宋体"/>
        <family val="3"/>
        <charset val="134"/>
      </rPr>
      <t>无形资产</t>
    </r>
    <r>
      <rPr>
        <sz val="10"/>
        <rFont val="Arial Narrow"/>
        <family val="2"/>
      </rPr>
      <t>-</t>
    </r>
    <r>
      <rPr>
        <sz val="10"/>
        <rFont val="宋体"/>
        <family val="3"/>
        <charset val="134"/>
      </rPr>
      <t>土地使用权</t>
    </r>
  </si>
  <si>
    <t>4-12-2</t>
  </si>
  <si>
    <r>
      <rPr>
        <sz val="10"/>
        <rFont val="宋体"/>
        <family val="3"/>
        <charset val="134"/>
      </rPr>
      <t>无形资产</t>
    </r>
    <r>
      <rPr>
        <sz val="10"/>
        <rFont val="Arial Narrow"/>
        <family val="2"/>
      </rPr>
      <t>-</t>
    </r>
    <r>
      <rPr>
        <sz val="10"/>
        <rFont val="宋体"/>
        <family val="3"/>
        <charset val="134"/>
      </rPr>
      <t>其他无形资产</t>
    </r>
  </si>
  <si>
    <r>
      <rPr>
        <sz val="10"/>
        <rFont val="宋体"/>
        <family val="3"/>
        <charset val="134"/>
      </rPr>
      <t>无形资产合计</t>
    </r>
  </si>
  <si>
    <r>
      <rPr>
        <sz val="10"/>
        <rFont val="宋体"/>
        <family val="3"/>
        <charset val="134"/>
      </rPr>
      <t>减：无形资产减值准备</t>
    </r>
  </si>
  <si>
    <r>
      <rPr>
        <sz val="10"/>
        <rFont val="宋体"/>
        <family val="3"/>
        <charset val="134"/>
      </rPr>
      <t>无形资产净额</t>
    </r>
  </si>
  <si>
    <r>
      <rPr>
        <b/>
        <sz val="18"/>
        <rFont val="宋体"/>
        <family val="3"/>
        <charset val="134"/>
      </rPr>
      <t>无形资产</t>
    </r>
    <r>
      <rPr>
        <b/>
        <sz val="18"/>
        <rFont val="Arial Narrow"/>
        <family val="2"/>
      </rPr>
      <t>—</t>
    </r>
    <r>
      <rPr>
        <b/>
        <sz val="18"/>
        <rFont val="宋体"/>
        <family val="3"/>
        <charset val="134"/>
      </rPr>
      <t>土地使用权评估申报表</t>
    </r>
  </si>
  <si>
    <r>
      <rPr>
        <sz val="10"/>
        <rFont val="宋体"/>
        <family val="3"/>
        <charset val="134"/>
      </rPr>
      <t>土地四至</t>
    </r>
  </si>
  <si>
    <r>
      <rPr>
        <b/>
        <sz val="18"/>
        <rFont val="宋体"/>
        <family val="3"/>
        <charset val="134"/>
      </rPr>
      <t>无形资产</t>
    </r>
    <r>
      <rPr>
        <b/>
        <sz val="18"/>
        <rFont val="Arial Narrow"/>
        <family val="2"/>
      </rPr>
      <t>—</t>
    </r>
    <r>
      <rPr>
        <b/>
        <sz val="18"/>
        <rFont val="宋体"/>
        <family val="3"/>
        <charset val="134"/>
      </rPr>
      <t>其他无形资产评估申报表</t>
    </r>
  </si>
  <si>
    <r>
      <rPr>
        <sz val="10"/>
        <rFont val="宋体"/>
        <family val="3"/>
        <charset val="134"/>
      </rPr>
      <t>证书编号</t>
    </r>
  </si>
  <si>
    <r>
      <rPr>
        <sz val="10"/>
        <rFont val="宋体"/>
        <family val="3"/>
        <charset val="134"/>
      </rPr>
      <t>内容或名称</t>
    </r>
  </si>
  <si>
    <r>
      <rPr>
        <sz val="10"/>
        <rFont val="宋体"/>
        <family val="3"/>
        <charset val="134"/>
      </rPr>
      <t>法定</t>
    </r>
    <r>
      <rPr>
        <sz val="10"/>
        <rFont val="Arial Narrow"/>
        <family val="2"/>
      </rPr>
      <t>/</t>
    </r>
    <r>
      <rPr>
        <sz val="10"/>
        <rFont val="宋体"/>
        <family val="3"/>
        <charset val="134"/>
      </rPr>
      <t>预计使用月数</t>
    </r>
  </si>
  <si>
    <r>
      <rPr>
        <sz val="10"/>
        <rFont val="宋体"/>
        <family val="3"/>
        <charset val="134"/>
      </rPr>
      <t>权益状况</t>
    </r>
  </si>
  <si>
    <r>
      <rPr>
        <sz val="10"/>
        <rFont val="宋体"/>
        <family val="3"/>
        <charset val="134"/>
      </rPr>
      <t>尚可使用
月数</t>
    </r>
  </si>
  <si>
    <r>
      <rPr>
        <b/>
        <sz val="18"/>
        <rFont val="宋体"/>
        <family val="3"/>
        <charset val="134"/>
      </rPr>
      <t>开发支出评估申报表</t>
    </r>
  </si>
  <si>
    <r>
      <rPr>
        <b/>
        <sz val="18"/>
        <rFont val="宋体"/>
        <family val="3"/>
        <charset val="134"/>
      </rPr>
      <t>商誉评估申报表</t>
    </r>
  </si>
  <si>
    <r>
      <rPr>
        <sz val="10"/>
        <rFont val="宋体"/>
        <family val="3"/>
        <charset val="134"/>
      </rPr>
      <t>减：商誉减值准备</t>
    </r>
  </si>
  <si>
    <r>
      <rPr>
        <b/>
        <sz val="18"/>
        <rFont val="宋体"/>
        <family val="3"/>
        <charset val="134"/>
      </rPr>
      <t>长期待摊费用评估申报表</t>
    </r>
  </si>
  <si>
    <r>
      <rPr>
        <sz val="10"/>
        <rFont val="宋体"/>
        <family val="3"/>
        <charset val="134"/>
      </rPr>
      <t>费用名称或内容</t>
    </r>
  </si>
  <si>
    <r>
      <rPr>
        <sz val="10"/>
        <rFont val="宋体"/>
        <family val="3"/>
        <charset val="134"/>
      </rPr>
      <t>形成日期</t>
    </r>
  </si>
  <si>
    <r>
      <rPr>
        <sz val="10"/>
        <rFont val="宋体"/>
        <family val="3"/>
        <charset val="134"/>
      </rPr>
      <t>原始发生额</t>
    </r>
  </si>
  <si>
    <r>
      <rPr>
        <sz val="10"/>
        <rFont val="宋体"/>
        <family val="3"/>
        <charset val="134"/>
      </rPr>
      <t>预计摊
销月数</t>
    </r>
  </si>
  <si>
    <r>
      <rPr>
        <sz val="10"/>
        <rFont val="宋体"/>
        <family val="3"/>
        <charset val="134"/>
      </rPr>
      <t>尚存受
益月数</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</si>
  <si>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</si>
  <si>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递延所得税资产评估申报表</t>
    </r>
  </si>
  <si>
    <r>
      <rPr>
        <b/>
        <sz val="18"/>
        <rFont val="宋体"/>
        <family val="3"/>
        <charset val="134"/>
      </rPr>
      <t>其他非流动资产评估申报表</t>
    </r>
  </si>
  <si>
    <r>
      <rPr>
        <b/>
        <sz val="18"/>
        <rFont val="宋体"/>
        <family val="3"/>
        <charset val="134"/>
      </rPr>
      <t>流动负债评估汇总表</t>
    </r>
  </si>
  <si>
    <t>5-1</t>
  </si>
  <si>
    <r>
      <rPr>
        <sz val="10"/>
        <rFont val="宋体"/>
        <family val="3"/>
        <charset val="134"/>
      </rPr>
      <t>短期借款</t>
    </r>
  </si>
  <si>
    <t>5-2</t>
  </si>
  <si>
    <r>
      <rPr>
        <sz val="10"/>
        <rFont val="宋体"/>
        <family val="3"/>
        <charset val="134"/>
      </rPr>
      <t>交易性金融负债</t>
    </r>
  </si>
  <si>
    <t>5-3</t>
  </si>
  <si>
    <r>
      <rPr>
        <sz val="10"/>
        <rFont val="宋体"/>
        <family val="3"/>
        <charset val="134"/>
      </rPr>
      <t>应付票据</t>
    </r>
  </si>
  <si>
    <t>5-4</t>
  </si>
  <si>
    <r>
      <rPr>
        <sz val="10"/>
        <rFont val="宋体"/>
        <family val="3"/>
        <charset val="134"/>
      </rPr>
      <t>应付账款</t>
    </r>
  </si>
  <si>
    <t>5-5</t>
  </si>
  <si>
    <r>
      <rPr>
        <sz val="10"/>
        <rFont val="宋体"/>
        <family val="3"/>
        <charset val="134"/>
      </rPr>
      <t>预收账款</t>
    </r>
  </si>
  <si>
    <t>5-6</t>
  </si>
  <si>
    <r>
      <rPr>
        <sz val="10"/>
        <rFont val="宋体"/>
        <family val="3"/>
        <charset val="134"/>
      </rPr>
      <t>应付职工薪酬</t>
    </r>
  </si>
  <si>
    <t>5-7</t>
  </si>
  <si>
    <r>
      <rPr>
        <sz val="10"/>
        <rFont val="宋体"/>
        <family val="3"/>
        <charset val="134"/>
      </rPr>
      <t>应交税费</t>
    </r>
  </si>
  <si>
    <t>5-8</t>
  </si>
  <si>
    <r>
      <rPr>
        <sz val="10"/>
        <rFont val="宋体"/>
        <family val="3"/>
        <charset val="134"/>
      </rPr>
      <t>应付利息</t>
    </r>
  </si>
  <si>
    <t>5-9</t>
  </si>
  <si>
    <r>
      <rPr>
        <sz val="10"/>
        <rFont val="宋体"/>
        <family val="3"/>
        <charset val="134"/>
      </rPr>
      <t>应付股利（应付利润）</t>
    </r>
  </si>
  <si>
    <t>5-10</t>
  </si>
  <si>
    <r>
      <rPr>
        <sz val="10"/>
        <rFont val="宋体"/>
        <family val="3"/>
        <charset val="134"/>
      </rPr>
      <t>其他应付款</t>
    </r>
  </si>
  <si>
    <t>5-11</t>
  </si>
  <si>
    <r>
      <rPr>
        <sz val="10"/>
        <rFont val="宋体"/>
        <family val="3"/>
        <charset val="134"/>
      </rPr>
      <t>一年内到期的非流动负债</t>
    </r>
  </si>
  <si>
    <t>5-12</t>
  </si>
  <si>
    <r>
      <rPr>
        <sz val="10"/>
        <rFont val="宋体"/>
        <family val="3"/>
        <charset val="134"/>
      </rPr>
      <t>其他流动负债</t>
    </r>
  </si>
  <si>
    <t>5</t>
  </si>
  <si>
    <r>
      <rPr>
        <sz val="10"/>
        <rFont val="宋体"/>
        <family val="3"/>
        <charset val="134"/>
      </rPr>
      <t>流动负债合计</t>
    </r>
  </si>
  <si>
    <r>
      <rPr>
        <b/>
        <sz val="18"/>
        <rFont val="宋体"/>
        <family val="3"/>
        <charset val="134"/>
      </rPr>
      <t>短期借款评估申报表</t>
    </r>
  </si>
  <si>
    <r>
      <rPr>
        <sz val="10"/>
        <rFont val="宋体"/>
        <family val="3"/>
        <charset val="134"/>
      </rPr>
      <t>放款银行或机构名称</t>
    </r>
  </si>
  <si>
    <r>
      <rPr>
        <sz val="10"/>
        <rFont val="宋体"/>
        <family val="3"/>
        <charset val="134"/>
      </rPr>
      <t>年利率</t>
    </r>
    <r>
      <rPr>
        <sz val="10"/>
        <rFont val="Arial Narrow"/>
        <family val="2"/>
      </rPr>
      <t>%</t>
    </r>
  </si>
  <si>
    <r>
      <rPr>
        <sz val="10"/>
        <rFont val="宋体"/>
        <family val="3"/>
        <charset val="134"/>
      </rPr>
      <t>外币金额</t>
    </r>
  </si>
  <si>
    <r>
      <rPr>
        <sz val="10"/>
        <rFont val="宋体"/>
        <family val="3"/>
        <charset val="134"/>
      </rPr>
      <t>外币基准日汇率</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</si>
  <si>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</si>
  <si>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交易性金融负债评估申报表</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</si>
  <si>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</si>
  <si>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应付票据评估申报表</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</si>
  <si>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</si>
  <si>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应付账款评估申报表</t>
    </r>
  </si>
  <si>
    <r>
      <rPr>
        <sz val="10"/>
        <rFont val="宋体"/>
        <family val="3"/>
        <charset val="134"/>
      </rPr>
      <t>客户编号</t>
    </r>
  </si>
  <si>
    <r>
      <rPr>
        <b/>
        <sz val="18"/>
        <rFont val="宋体"/>
        <family val="3"/>
        <charset val="134"/>
      </rPr>
      <t>预收账款评估申报表</t>
    </r>
  </si>
  <si>
    <r>
      <rPr>
        <b/>
        <sz val="18"/>
        <rFont val="宋体"/>
        <family val="3"/>
        <charset val="134"/>
      </rPr>
      <t>应付职工薪酬评估申报表</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</si>
  <si>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</si>
  <si>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应交税费评估申报表</t>
    </r>
  </si>
  <si>
    <r>
      <rPr>
        <sz val="10"/>
        <rFont val="宋体"/>
        <family val="3"/>
        <charset val="134"/>
      </rPr>
      <t>征税机关</t>
    </r>
  </si>
  <si>
    <r>
      <rPr>
        <sz val="10"/>
        <rFont val="宋体"/>
        <family val="3"/>
        <charset val="134"/>
      </rPr>
      <t>税费种类</t>
    </r>
  </si>
  <si>
    <r>
      <rPr>
        <sz val="10"/>
        <rFont val="宋体"/>
        <family val="3"/>
        <charset val="134"/>
      </rPr>
      <t>合</t>
    </r>
    <r>
      <rPr>
        <sz val="10"/>
        <rFont val="Arial Narrow"/>
        <family val="2"/>
      </rPr>
      <t xml:space="preserve">                             </t>
    </r>
    <r>
      <rPr>
        <sz val="10"/>
        <rFont val="宋体"/>
        <family val="3"/>
        <charset val="134"/>
      </rPr>
      <t>计</t>
    </r>
  </si>
  <si>
    <r>
      <rPr>
        <b/>
        <sz val="18"/>
        <rFont val="宋体"/>
        <family val="3"/>
        <charset val="134"/>
      </rPr>
      <t>应付利息评估申报表</t>
    </r>
  </si>
  <si>
    <r>
      <rPr>
        <b/>
        <sz val="18"/>
        <rFont val="宋体"/>
        <family val="3"/>
        <charset val="134"/>
      </rPr>
      <t>应付股利（应付利润）评估申报表</t>
    </r>
  </si>
  <si>
    <r>
      <rPr>
        <sz val="10"/>
        <rFont val="宋体"/>
        <family val="3"/>
        <charset val="134"/>
      </rPr>
      <t>投资单位名称（股东）</t>
    </r>
  </si>
  <si>
    <r>
      <rPr>
        <sz val="10"/>
        <rFont val="宋体"/>
        <family val="3"/>
        <charset val="134"/>
      </rPr>
      <t>利润所属期间</t>
    </r>
  </si>
  <si>
    <r>
      <rPr>
        <b/>
        <sz val="18"/>
        <rFont val="宋体"/>
        <family val="3"/>
        <charset val="134"/>
      </rPr>
      <t>其他应付款评估申报表</t>
    </r>
  </si>
  <si>
    <r>
      <rPr>
        <b/>
        <sz val="18"/>
        <rFont val="宋体"/>
        <family val="3"/>
        <charset val="134"/>
      </rPr>
      <t>一年内到期的非流动负债评估申报表</t>
    </r>
  </si>
  <si>
    <r>
      <rPr>
        <sz val="10"/>
        <rFont val="宋体"/>
        <family val="3"/>
        <charset val="134"/>
      </rPr>
      <t>结算项目</t>
    </r>
  </si>
  <si>
    <r>
      <rPr>
        <b/>
        <sz val="18"/>
        <rFont val="宋体"/>
        <family val="3"/>
        <charset val="134"/>
      </rPr>
      <t>其他流动负债评估申报表</t>
    </r>
  </si>
  <si>
    <r>
      <rPr>
        <b/>
        <sz val="18"/>
        <rFont val="宋体"/>
        <family val="3"/>
        <charset val="134"/>
      </rPr>
      <t>非流动负债评估汇总表</t>
    </r>
  </si>
  <si>
    <t>6-1</t>
  </si>
  <si>
    <r>
      <rPr>
        <sz val="10"/>
        <rFont val="宋体"/>
        <family val="3"/>
        <charset val="134"/>
      </rPr>
      <t>长期借款</t>
    </r>
  </si>
  <si>
    <t>6-2</t>
  </si>
  <si>
    <r>
      <rPr>
        <sz val="10"/>
        <rFont val="宋体"/>
        <family val="3"/>
        <charset val="134"/>
      </rPr>
      <t>应付债券</t>
    </r>
  </si>
  <si>
    <t>6-3</t>
  </si>
  <si>
    <r>
      <rPr>
        <sz val="10"/>
        <rFont val="宋体"/>
        <family val="3"/>
        <charset val="134"/>
      </rPr>
      <t>长期应付款</t>
    </r>
  </si>
  <si>
    <t>6-4</t>
  </si>
  <si>
    <r>
      <rPr>
        <sz val="10"/>
        <rFont val="宋体"/>
        <family val="3"/>
        <charset val="134"/>
      </rPr>
      <t>专项应付款</t>
    </r>
  </si>
  <si>
    <t>6-5</t>
  </si>
  <si>
    <r>
      <rPr>
        <sz val="10"/>
        <rFont val="宋体"/>
        <family val="3"/>
        <charset val="134"/>
      </rPr>
      <t>预计负债</t>
    </r>
  </si>
  <si>
    <t>6-6</t>
  </si>
  <si>
    <r>
      <rPr>
        <sz val="10"/>
        <rFont val="宋体"/>
        <family val="3"/>
        <charset val="134"/>
      </rPr>
      <t>递延所得税负债</t>
    </r>
  </si>
  <si>
    <t>6-7</t>
  </si>
  <si>
    <r>
      <rPr>
        <sz val="10"/>
        <rFont val="宋体"/>
        <family val="3"/>
        <charset val="134"/>
      </rPr>
      <t>其他非流动负债</t>
    </r>
  </si>
  <si>
    <t>10</t>
  </si>
  <si>
    <r>
      <rPr>
        <sz val="10"/>
        <rFont val="宋体"/>
        <family val="3"/>
        <charset val="134"/>
      </rPr>
      <t>非流动负债合计</t>
    </r>
  </si>
  <si>
    <r>
      <rPr>
        <b/>
        <sz val="18"/>
        <rFont val="宋体"/>
        <family val="3"/>
        <charset val="134"/>
      </rPr>
      <t>长期借款评估申报表</t>
    </r>
  </si>
  <si>
    <r>
      <rPr>
        <b/>
        <sz val="18"/>
        <rFont val="宋体"/>
        <family val="3"/>
        <charset val="134"/>
      </rPr>
      <t>应付债券评估申报表</t>
    </r>
  </si>
  <si>
    <r>
      <rPr>
        <sz val="10"/>
        <rFont val="宋体"/>
        <family val="3"/>
        <charset val="134"/>
      </rPr>
      <t>债券发行单位</t>
    </r>
  </si>
  <si>
    <r>
      <rPr>
        <sz val="10"/>
        <rFont val="Arial Narrow"/>
        <family val="2"/>
      </rPr>
      <t xml:space="preserve"> </t>
    </r>
    <r>
      <rPr>
        <sz val="10"/>
        <rFont val="宋体"/>
        <family val="3"/>
        <charset val="134"/>
      </rPr>
      <t>备</t>
    </r>
    <r>
      <rPr>
        <sz val="10"/>
        <rFont val="Arial Narrow"/>
        <family val="2"/>
      </rPr>
      <t xml:space="preserve"> </t>
    </r>
    <r>
      <rPr>
        <sz val="10"/>
        <rFont val="宋体"/>
        <family val="3"/>
        <charset val="134"/>
      </rPr>
      <t>注</t>
    </r>
  </si>
  <si>
    <r>
      <rPr>
        <b/>
        <sz val="18"/>
        <rFont val="宋体"/>
        <family val="3"/>
        <charset val="134"/>
      </rPr>
      <t>长期应付款评估申报表</t>
    </r>
  </si>
  <si>
    <r>
      <rPr>
        <sz val="10"/>
        <rFont val="宋体"/>
        <family val="3"/>
        <charset val="134"/>
      </rPr>
      <t>初始额</t>
    </r>
  </si>
  <si>
    <r>
      <rPr>
        <sz val="10"/>
        <rFont val="宋体"/>
        <family val="3"/>
        <charset val="134"/>
      </rPr>
      <t>利息及汇率净损失</t>
    </r>
  </si>
  <si>
    <r>
      <rPr>
        <b/>
        <sz val="18"/>
        <rFont val="宋体"/>
        <family val="3"/>
        <charset val="134"/>
      </rPr>
      <t>专项应付款评估申报表</t>
    </r>
  </si>
  <si>
    <r>
      <rPr>
        <sz val="10"/>
        <rFont val="宋体"/>
        <family val="3"/>
        <charset val="134"/>
      </rPr>
      <t>户名（或结算对象）</t>
    </r>
  </si>
  <si>
    <r>
      <rPr>
        <b/>
        <sz val="18"/>
        <rFont val="宋体"/>
        <family val="3"/>
        <charset val="134"/>
      </rPr>
      <t>预计负债评估申报表</t>
    </r>
  </si>
  <si>
    <r>
      <rPr>
        <b/>
        <sz val="18"/>
        <rFont val="宋体"/>
        <family val="3"/>
        <charset val="134"/>
      </rPr>
      <t>递延所得税负债评估申报表</t>
    </r>
  </si>
  <si>
    <r>
      <rPr>
        <sz val="10"/>
        <rFont val="宋体"/>
        <family val="3"/>
        <charset val="134"/>
      </rPr>
      <t>内容</t>
    </r>
  </si>
  <si>
    <r>
      <rPr>
        <b/>
        <sz val="18"/>
        <rFont val="宋体"/>
        <family val="3"/>
        <charset val="134"/>
      </rPr>
      <t>其他非流动负债评估申报表</t>
    </r>
  </si>
  <si>
    <t>Book1</t>
  </si>
  <si>
    <t>D:\MICROSOFT OFFICE\OFFICE\xlstart\Book1.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</si>
  <si>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</si>
  <si>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</si>
  <si>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</si>
  <si>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</si>
  <si>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</si>
  <si>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</si>
  <si>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</si>
  <si>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</si>
  <si>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</si>
  <si>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</si>
  <si>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明细表</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</si>
</sst>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9">
    <numFmt numFmtId="41" formatCode="_ * #,##0_ ;_ * \-#,##0_ ;_ * &quot;-&quot;_ ;_ @_ "/>
    <numFmt numFmtId="43" formatCode="_ * #,##0.00_ ;_ * \-#,##0.00_ ;_ * &quot;-&quot;??_ ;_ @_ "/>
    <numFmt numFmtId="178" formatCode="&quot;\&quot;#,##0;[Red]&quot;\&quot;&quot;\&quot;&quot;\&quot;&quot;\&quot;&quot;\&quot;&quot;\&quot;&quot;\&quot;&quot;\&quot;&quot;\&quot;&quot;\&quot;\-#,##0"/>
    <numFmt numFmtId="179" formatCode="_ * #,##0.00_ ;_ * &quot;\&quot;&quot;\&quot;&quot;\&quot;&quot;\&quot;&quot;\&quot;&quot;\&quot;&quot;\&quot;&quot;\&quot;\-#,##0.00_ ;_ * &quot;-&quot;??_ ;_ @_ "/>
    <numFmt numFmtId="180" formatCode="_ &quot;\&quot;* #,##0.00_ ;_ &quot;\&quot;* &quot;\&quot;&quot;\&quot;&quot;\&quot;&quot;\&quot;&quot;\&quot;&quot;\&quot;&quot;\&quot;&quot;\&quot;\-#,##0.00_ ;_ &quot;\&quot;* &quot;-&quot;??_ ;_ @_ "/>
    <numFmt numFmtId="181" formatCode="_ &quot;\&quot;* #,##0_ ;_ &quot;\&quot;* &quot;\&quot;&quot;\&quot;&quot;\&quot;&quot;\&quot;&quot;\&quot;&quot;\&quot;&quot;\&quot;&quot;\&quot;&quot;\&quot;&quot;\&quot;\-#,##0_ ;_ &quot;\&quot;* &quot;-&quot;_ ;_ @_ "/>
    <numFmt numFmtId="182" formatCode="_ * #,##0_ ;_ * &quot;\&quot;&quot;\&quot;&quot;\&quot;&quot;\&quot;&quot;\&quot;&quot;\&quot;&quot;\&quot;&quot;\&quot;&quot;\&quot;&quot;\&quot;\-#,##0_ ;_ * &quot;-&quot;_ ;_ @_ "/>
    <numFmt numFmtId="183" formatCode="_-* #,##0_-;\-* #,##0_-;_-* &quot;-&quot;_-;_-@_-"/>
    <numFmt numFmtId="184" formatCode="#,##0;\(#,##0\)"/>
    <numFmt numFmtId="185" formatCode="_-* #,##0.00_-;\-* #,##0.00_-;_-* &quot;-&quot;??_-;_-@_-"/>
    <numFmt numFmtId="186" formatCode="_(* #,##0_);_(* \(#,##0\);_(* &quot;-&quot;??_);_(@_)"/>
    <numFmt numFmtId="187" formatCode="_(* #,##0.0_);_(* \(#,##0.0\);_(* &quot;-&quot;??_);_(@_)"/>
    <numFmt numFmtId="188" formatCode="_-&quot;$&quot;\ * #,##0_-;_-&quot;$&quot;\ * #,##0\-;_-&quot;$&quot;\ * &quot;-&quot;_-;_-@_-"/>
    <numFmt numFmtId="189" formatCode="_-&quot;$&quot;\ * #,##0.00_-;_-&quot;$&quot;\ * #,##0.00\-;_-&quot;$&quot;\ * &quot;-&quot;??_-;_-@_-"/>
    <numFmt numFmtId="190" formatCode="\$#,##0.00;\(\$#,##0.00\)"/>
    <numFmt numFmtId="191" formatCode="&quot;\&quot;#,##0.00;[Red]&quot;\&quot;&quot;\&quot;&quot;\&quot;&quot;\&quot;&quot;\&quot;&quot;\&quot;&quot;\&quot;&quot;\&quot;\-#,##0.00"/>
    <numFmt numFmtId="192" formatCode="\$#,##0;\(\$#,##0\)"/>
    <numFmt numFmtId="193" formatCode="0.0"/>
    <numFmt numFmtId="194" formatCode="#,##0.0_);\(#,##0.0\)"/>
    <numFmt numFmtId="195" formatCode="&quot;$&quot;#,##0_);[Red]\(&quot;$&quot;#,##0\)"/>
    <numFmt numFmtId="196" formatCode="&quot;$&quot;#,##0.00_);[Red]\(&quot;$&quot;#,##0.00\)"/>
    <numFmt numFmtId="197" formatCode="&quot;$&quot;\ #,##0.00_-;[Red]&quot;$&quot;\ #,##0.00\-"/>
    <numFmt numFmtId="198" formatCode="_ * #,##0_ ;_ * &quot;\&quot;&quot;\&quot;&quot;\&quot;&quot;\&quot;&quot;\&quot;&quot;\&quot;&quot;\&quot;&quot;\&quot;\-#,##0_ ;_ * &quot;-&quot;_ ;_ @_ "/>
    <numFmt numFmtId="199" formatCode="&quot;\&quot;#,##0;&quot;\&quot;&quot;\&quot;&quot;\&quot;&quot;\&quot;&quot;\&quot;&quot;\&quot;&quot;\&quot;&quot;\&quot;&quot;\&quot;&quot;\&quot;\-#,##0"/>
    <numFmt numFmtId="200" formatCode="_ * #,##0.00_ ;_ * &quot;\&quot;&quot;\&quot;&quot;\&quot;&quot;\&quot;&quot;\&quot;&quot;\&quot;&quot;\&quot;&quot;\&quot;&quot;\&quot;&quot;\&quot;\-#,##0.00_ ;_ * &quot;-&quot;??_ ;_ @_ "/>
    <numFmt numFmtId="201" formatCode="_ &quot;\&quot;* #,##0.00_ ;_ &quot;\&quot;* &quot;\&quot;&quot;\&quot;&quot;\&quot;&quot;\&quot;&quot;\&quot;&quot;\&quot;&quot;\&quot;&quot;\&quot;&quot;\&quot;&quot;\&quot;\-#,##0.00_ ;_ &quot;\&quot;* &quot;-&quot;??_ ;_ @_ "/>
    <numFmt numFmtId="202" formatCode="&quot;\&quot;#,##0.00;[Red]&quot;\&quot;&quot;\&quot;&quot;\&quot;&quot;\&quot;&quot;\&quot;&quot;\&quot;&quot;\&quot;&quot;\&quot;&quot;\&quot;&quot;\&quot;\-#,##0.00"/>
    <numFmt numFmtId="203" formatCode="_ &quot;\&quot;* #,##0_ ;_ &quot;\&quot;* &quot;\&quot;&quot;\&quot;&quot;\&quot;&quot;\&quot;&quot;\&quot;&quot;\&quot;&quot;\&quot;&quot;\&quot;&quot;\&quot;\-#,##0_ ;_ &quot;\&quot;* &quot;-&quot;_ ;_ @_ "/>
    <numFmt numFmtId="204" formatCode="&quot;\&quot;#,##0;[Red]&quot;\&quot;&quot;\&quot;&quot;\&quot;&quot;\&quot;&quot;\&quot;&quot;\&quot;&quot;\&quot;&quot;\&quot;&quot;\&quot;&quot;\&quot;&quot;\&quot;&quot;\&quot;\-#,##0"/>
    <numFmt numFmtId="205" formatCode="&quot;\&quot;#,##0;&quot;\&quot;&quot;\&quot;&quot;\&quot;&quot;\&quot;&quot;\&quot;&quot;\&quot;&quot;\&quot;&quot;\&quot;&quot;\&quot;&quot;\&quot;&quot;\&quot;&quot;\&quot;\-#,##0"/>
    <numFmt numFmtId="206" formatCode="&quot;\&quot;#,##0.00;&quot;\&quot;&quot;\&quot;&quot;\&quot;&quot;\&quot;&quot;\&quot;&quot;\&quot;&quot;\&quot;&quot;\&quot;&quot;\&quot;&quot;\&quot;&quot;\&quot;&quot;\&quot;\-#,##0.00"/>
    <numFmt numFmtId="207" formatCode="&quot;\&quot;#,##0.00;[Red]&quot;\&quot;&quot;\&quot;&quot;\&quot;&quot;\&quot;&quot;\&quot;&quot;\&quot;&quot;\&quot;&quot;\&quot;&quot;\&quot;&quot;\&quot;&quot;\&quot;&quot;\&quot;\-#,##0.00"/>
    <numFmt numFmtId="208" formatCode="&quot;\&quot;#,##0.00;&quot;\&quot;&quot;\&quot;&quot;\&quot;&quot;\&quot;&quot;\&quot;&quot;\&quot;&quot;\&quot;&quot;\&quot;&quot;\&quot;&quot;\&quot;&quot;\&quot;\-#,##0.00"/>
    <numFmt numFmtId="209" formatCode="&quot;\&quot;#,##0.00;[Red]&quot;\&quot;&quot;\&quot;&quot;\&quot;&quot;\&quot;&quot;\&quot;&quot;\&quot;&quot;\&quot;&quot;\&quot;&quot;\&quot;&quot;\&quot;&quot;\&quot;\-#,##0.00"/>
    <numFmt numFmtId="210" formatCode="_(&quot;$&quot;* #,##0.00_);_(&quot;$&quot;* \(#,##0.00\);_(&quot;$&quot;* &quot;-&quot;??_);_(@_)"/>
    <numFmt numFmtId="211" formatCode="_(&quot;$&quot;* #,##0_);_(&quot;$&quot;* \(#,##0\);_(&quot;$&quot;* &quot;-&quot;_);_(@_)"/>
    <numFmt numFmtId="212" formatCode="_(&quot;$&quot;* #,##0_);_(&quot;$&quot;* \(#,##0\);_(&quot;$&quot;* &quot;-&quot;??_);_(@_)"/>
    <numFmt numFmtId="213" formatCode="mmm\ dd\,\ yy"/>
    <numFmt numFmtId="214" formatCode="_(&quot;$&quot;* #,##0.0_);_(&quot;$&quot;* \(#,##0.0\);_(&quot;$&quot;* &quot;-&quot;??_);_(@_)"/>
    <numFmt numFmtId="215" formatCode="mm/dd/yy_)"/>
    <numFmt numFmtId="216" formatCode="yy\.mm\.dd"/>
    <numFmt numFmtId="217" formatCode="yyyy/m"/>
    <numFmt numFmtId="218" formatCode="000000"/>
    <numFmt numFmtId="219" formatCode="0.00_);[Red]\(0.00\)"/>
    <numFmt numFmtId="220" formatCode="0.0000%"/>
    <numFmt numFmtId="221" formatCode="yyyy&quot;年&quot;m&quot;月&quot;;@"/>
    <numFmt numFmtId="222" formatCode="#,##0.00_ "/>
    <numFmt numFmtId="223" formatCode="yyyy/m/d;@"/>
    <numFmt numFmtId="224" formatCode="0_ "/>
    <numFmt numFmtId="225" formatCode="0.0%"/>
    <numFmt numFmtId="226" formatCode="0_);[Red]\(0\)"/>
    <numFmt numFmtId="227" formatCode="yyyy/mm"/>
    <numFmt numFmtId="228" formatCode="0.0_ "/>
    <numFmt numFmtId="229" formatCode="#,##0.00_);[Red]\(#,##0.00\)"/>
    <numFmt numFmtId="230" formatCode="_ * #,##0.00_ ;_ * \-#,##0.00_ ;_ * &quot;-&quot;_ ;_ @_ "/>
    <numFmt numFmtId="231" formatCode="0.00_ "/>
    <numFmt numFmtId="232" formatCode="#,##0.00_ ;[Red]\-#,##0.00\ "/>
    <numFmt numFmtId="233" formatCode="#,##0.00;\(#,##0.00\)"/>
    <numFmt numFmtId="234" formatCode="\¥#,##0.00;\¥\-#,##0.00"/>
  </numFmts>
  <fonts count="97">
    <font>
      <sz val="12"/>
      <name val="Times New Roman"/>
      <charset val="134"/>
    </font>
    <font>
      <sz val="10"/>
      <name val="Arial"/>
      <family val="2"/>
    </font>
    <font>
      <sz val="10"/>
      <name val="宋体"/>
      <family val="3"/>
      <charset val="134"/>
    </font>
    <font>
      <b/>
      <sz val="10"/>
      <color indexed="10"/>
      <name val="Arial"/>
      <family val="2"/>
    </font>
    <font>
      <b/>
      <sz val="10"/>
      <color indexed="8"/>
      <name val="Arial"/>
      <family val="2"/>
    </font>
    <font>
      <b/>
      <sz val="18"/>
      <name val="Arial Narrow"/>
      <family val="2"/>
    </font>
    <font>
      <sz val="10"/>
      <name val="Arial Narrow"/>
      <family val="2"/>
    </font>
    <font>
      <u/>
      <sz val="12"/>
      <color indexed="12"/>
      <name val="Arial Narrow"/>
      <family val="2"/>
    </font>
    <font>
      <u/>
      <sz val="10"/>
      <color indexed="12"/>
      <name val="Arial Narrow"/>
      <family val="2"/>
    </font>
    <font>
      <b/>
      <sz val="10"/>
      <name val="Arial Narrow"/>
      <family val="2"/>
    </font>
    <font>
      <sz val="9"/>
      <name val="宋体"/>
      <family val="3"/>
      <charset val="134"/>
    </font>
    <font>
      <sz val="10"/>
      <color indexed="8"/>
      <name val="宋体"/>
      <family val="3"/>
      <charset val="134"/>
    </font>
    <font>
      <sz val="9"/>
      <name val="Times New Roman"/>
      <family val="1"/>
    </font>
    <font>
      <sz val="9"/>
      <name val="Arial"/>
      <family val="2"/>
    </font>
    <font>
      <sz val="10"/>
      <name val="Times New Roman"/>
      <family val="1"/>
    </font>
    <font>
      <sz val="12"/>
      <name val="Arial Narrow"/>
      <family val="2"/>
    </font>
    <font>
      <sz val="6"/>
      <name val="Arial Narrow"/>
      <family val="2"/>
    </font>
    <font>
      <sz val="10"/>
      <color indexed="8"/>
      <name val="Arial Narrow"/>
      <family val="2"/>
    </font>
    <font>
      <sz val="10"/>
      <color indexed="8"/>
      <name val="宋体"/>
      <family val="3"/>
      <charset val="134"/>
      <scheme val="minor"/>
    </font>
    <font>
      <sz val="10"/>
      <color indexed="8"/>
      <name val="Times New Roman"/>
      <family val="1"/>
    </font>
    <font>
      <sz val="12"/>
      <name val="宋体"/>
      <family val="3"/>
      <charset val="134"/>
    </font>
    <font>
      <sz val="9"/>
      <name val="Arial Narrow"/>
      <family val="2"/>
    </font>
    <font>
      <u/>
      <sz val="12"/>
      <color indexed="12"/>
      <name val="宋体"/>
      <family val="3"/>
      <charset val="134"/>
    </font>
    <font>
      <b/>
      <sz val="16"/>
      <name val="宋体"/>
      <family val="3"/>
      <charset val="134"/>
    </font>
    <font>
      <b/>
      <sz val="16"/>
      <name val="Arial Narrow"/>
      <family val="2"/>
    </font>
    <font>
      <b/>
      <sz val="11"/>
      <name val="宋体"/>
      <family val="3"/>
      <charset val="134"/>
      <scheme val="minor"/>
    </font>
    <font>
      <sz val="11"/>
      <name val="宋体"/>
      <family val="3"/>
      <charset val="134"/>
      <scheme val="minor"/>
    </font>
    <font>
      <u/>
      <sz val="6"/>
      <name val="Arial Narrow"/>
      <family val="2"/>
    </font>
    <font>
      <sz val="10"/>
      <color indexed="10"/>
      <name val="Arial Narrow"/>
      <family val="2"/>
    </font>
    <font>
      <sz val="8.8000000000000007"/>
      <name val="宋体"/>
      <family val="3"/>
      <charset val="134"/>
    </font>
    <font>
      <sz val="8.8000000000000007"/>
      <name val="Arial Narrow"/>
      <family val="2"/>
    </font>
    <font>
      <b/>
      <sz val="10"/>
      <color indexed="10"/>
      <name val="Arial Narrow"/>
      <family val="2"/>
    </font>
    <font>
      <b/>
      <sz val="10"/>
      <color indexed="8"/>
      <name val="Arial Narrow"/>
      <family val="2"/>
    </font>
    <font>
      <b/>
      <sz val="20"/>
      <name val="Arial Narrow"/>
      <family val="2"/>
    </font>
    <font>
      <sz val="11"/>
      <name val="Arial Narrow"/>
      <family val="2"/>
    </font>
    <font>
      <b/>
      <sz val="12"/>
      <name val="Arial Narrow"/>
      <family val="2"/>
    </font>
    <font>
      <sz val="13"/>
      <name val="Arial Narrow"/>
      <family val="2"/>
    </font>
    <font>
      <sz val="10"/>
      <name val="宋体"/>
      <family val="3"/>
      <charset val="134"/>
      <scheme val="minor"/>
    </font>
    <font>
      <sz val="12"/>
      <color indexed="8"/>
      <name val="Arial Narrow"/>
      <family val="2"/>
    </font>
    <font>
      <b/>
      <sz val="12"/>
      <color indexed="8"/>
      <name val="Arial Narrow"/>
      <family val="2"/>
    </font>
    <font>
      <b/>
      <sz val="9"/>
      <name val="Arial Narrow"/>
      <family val="2"/>
    </font>
    <font>
      <sz val="9"/>
      <color indexed="10"/>
      <name val="Arial Narrow"/>
      <family val="2"/>
    </font>
    <font>
      <sz val="11"/>
      <color rgb="FF131313"/>
      <name val="微软雅黑"/>
      <family val="2"/>
      <charset val="134"/>
    </font>
    <font>
      <b/>
      <i/>
      <sz val="9"/>
      <name val="Arial Narrow"/>
      <family val="2"/>
    </font>
    <font>
      <b/>
      <sz val="24"/>
      <name val="Arial Narrow"/>
      <family val="2"/>
    </font>
    <font>
      <u/>
      <sz val="9"/>
      <color indexed="12"/>
      <name val="Arial Narrow"/>
      <family val="2"/>
    </font>
    <font>
      <b/>
      <sz val="14"/>
      <name val="Arial Narrow"/>
      <family val="2"/>
    </font>
    <font>
      <sz val="14"/>
      <name val="Arial Narrow"/>
      <family val="2"/>
    </font>
    <font>
      <sz val="10"/>
      <color indexed="12"/>
      <name val="Arial Narrow"/>
      <family val="2"/>
    </font>
    <font>
      <sz val="11"/>
      <name val="宋体"/>
      <family val="3"/>
      <charset val="134"/>
    </font>
    <font>
      <sz val="10"/>
      <name val="Helv"/>
      <family val="2"/>
    </font>
    <font>
      <sz val="8"/>
      <name val="Times New Roman"/>
      <family val="1"/>
    </font>
    <font>
      <b/>
      <sz val="8"/>
      <name val="Arial"/>
      <family val="2"/>
    </font>
    <font>
      <sz val="8"/>
      <name val="Arial"/>
      <family val="2"/>
    </font>
    <font>
      <b/>
      <sz val="12"/>
      <name val="Arial"/>
      <family val="2"/>
    </font>
    <font>
      <sz val="12"/>
      <name val="Helv"/>
      <family val="2"/>
    </font>
    <font>
      <sz val="12"/>
      <color indexed="9"/>
      <name val="Helv"/>
      <family val="2"/>
    </font>
    <font>
      <sz val="10"/>
      <name val="MS Sans Serif"/>
      <family val="1"/>
    </font>
    <font>
      <sz val="7"/>
      <name val="Small Fonts"/>
      <charset val="134"/>
    </font>
    <font>
      <b/>
      <sz val="10"/>
      <name val="MS Sans Serif"/>
      <family val="2"/>
    </font>
    <font>
      <sz val="14"/>
      <name val="Arial"/>
      <family val="2"/>
    </font>
    <font>
      <i/>
      <sz val="12"/>
      <name val="Arial"/>
      <family val="2"/>
    </font>
    <font>
      <b/>
      <sz val="10"/>
      <name val="Tms Rmn"/>
      <family val="1"/>
    </font>
    <font>
      <sz val="10"/>
      <color indexed="8"/>
      <name val="MS Sans Serif"/>
      <family val="2"/>
    </font>
    <font>
      <sz val="10"/>
      <color indexed="39"/>
      <name val="Arial"/>
      <family val="2"/>
    </font>
    <font>
      <b/>
      <sz val="14"/>
      <name val="楷体"/>
      <family val="3"/>
      <charset val="134"/>
    </font>
    <font>
      <sz val="11"/>
      <name val="明朝"/>
      <charset val="134"/>
    </font>
    <font>
      <sz val="10"/>
      <name val="楷体"/>
      <family val="3"/>
      <charset val="134"/>
    </font>
    <font>
      <sz val="11"/>
      <color indexed="8"/>
      <name val="宋体"/>
      <family val="3"/>
      <charset val="134"/>
    </font>
    <font>
      <u/>
      <sz val="12"/>
      <color indexed="12"/>
      <name val="Times New Roman"/>
      <family val="1"/>
    </font>
    <font>
      <u/>
      <sz val="11.4"/>
      <color indexed="12"/>
      <name val="宋体"/>
      <family val="3"/>
      <charset val="134"/>
    </font>
    <font>
      <b/>
      <sz val="10"/>
      <name val="Arial"/>
      <family val="2"/>
    </font>
    <font>
      <sz val="12"/>
      <name val="楷体"/>
      <family val="3"/>
      <charset val="134"/>
    </font>
    <font>
      <sz val="11"/>
      <name val="蹈框"/>
      <charset val="134"/>
    </font>
    <font>
      <sz val="11"/>
      <name val="ＭＳ Ｐゴシック"/>
      <charset val="134"/>
    </font>
    <font>
      <sz val="12"/>
      <name val="바탕체"/>
      <charset val="134"/>
    </font>
    <font>
      <b/>
      <i/>
      <sz val="9"/>
      <name val="宋体"/>
      <family val="3"/>
      <charset val="134"/>
    </font>
    <font>
      <u/>
      <sz val="10"/>
      <color indexed="12"/>
      <name val="宋体"/>
      <family val="3"/>
      <charset val="134"/>
    </font>
    <font>
      <b/>
      <sz val="10"/>
      <color indexed="10"/>
      <name val="宋体"/>
      <family val="3"/>
      <charset val="134"/>
    </font>
    <font>
      <b/>
      <sz val="18"/>
      <name val="宋体"/>
      <family val="3"/>
      <charset val="134"/>
    </font>
    <font>
      <sz val="9"/>
      <color indexed="10"/>
      <name val="宋体"/>
      <family val="3"/>
      <charset val="134"/>
    </font>
    <font>
      <b/>
      <sz val="9"/>
      <name val="宋体"/>
      <family val="3"/>
      <charset val="134"/>
    </font>
    <font>
      <b/>
      <sz val="9"/>
      <color indexed="10"/>
      <name val="宋体"/>
      <family val="3"/>
      <charset val="134"/>
    </font>
    <font>
      <b/>
      <sz val="10"/>
      <name val="宋体"/>
      <family val="3"/>
      <charset val="134"/>
    </font>
    <font>
      <b/>
      <sz val="12"/>
      <name val="宋体"/>
      <family val="3"/>
      <charset val="134"/>
    </font>
    <font>
      <b/>
      <sz val="24"/>
      <name val="宋体"/>
      <family val="3"/>
      <charset val="134"/>
    </font>
    <font>
      <vertAlign val="superscript"/>
      <sz val="10"/>
      <name val="Arial Narrow"/>
      <family val="2"/>
    </font>
    <font>
      <b/>
      <sz val="10"/>
      <color indexed="8"/>
      <name val="宋体"/>
      <family val="3"/>
      <charset val="134"/>
    </font>
    <font>
      <b/>
      <sz val="20"/>
      <name val="宋体"/>
      <family val="3"/>
      <charset val="134"/>
    </font>
    <font>
      <sz val="12"/>
      <color indexed="8"/>
      <name val="宋体"/>
      <family val="3"/>
      <charset val="134"/>
    </font>
    <font>
      <u/>
      <sz val="6"/>
      <name val="宋体"/>
      <family val="3"/>
      <charset val="134"/>
    </font>
    <font>
      <sz val="10"/>
      <color indexed="10"/>
      <name val="宋体"/>
      <family val="3"/>
      <charset val="134"/>
    </font>
    <font>
      <u/>
      <sz val="9"/>
      <color indexed="12"/>
      <name val="宋体"/>
      <family val="3"/>
      <charset val="134"/>
    </font>
    <font>
      <b/>
      <sz val="14"/>
      <name val="宋体"/>
      <family val="3"/>
      <charset val="134"/>
    </font>
    <font>
      <sz val="13"/>
      <name val="宋体"/>
      <family val="3"/>
      <charset val="134"/>
    </font>
    <font>
      <vertAlign val="superscript"/>
      <sz val="12"/>
      <name val="宋体"/>
      <family val="3"/>
      <charset val="134"/>
    </font>
    <font>
      <sz val="12"/>
      <name val="Times New Roman"/>
      <family val="1"/>
    </font>
  </fonts>
  <fills count="1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indexed="22"/>
        <bgColor indexed="64"/>
      </patternFill>
    </fill>
    <fill>
      <patternFill patternType="solid">
        <fgColor rgb="FFFFFF00"/>
        <bgColor indexed="64"/>
      </patternFill>
    </fill>
    <fill>
      <patternFill patternType="mediumGray">
        <fgColor indexed="9"/>
        <bgColor indexed="26"/>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s>
  <borders count="7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double">
        <color auto="1"/>
      </left>
      <right style="thin">
        <color auto="1"/>
      </right>
      <top/>
      <bottom style="thin">
        <color auto="1"/>
      </bottom>
      <diagonal/>
    </border>
    <border>
      <left/>
      <right style="thin">
        <color indexed="8"/>
      </right>
      <top style="thin">
        <color indexed="8"/>
      </top>
      <bottom style="thin">
        <color indexed="8"/>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
      <left style="double">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indexed="8"/>
      </top>
      <bottom style="thin">
        <color auto="1"/>
      </bottom>
      <diagonal/>
    </border>
    <border>
      <left style="thin">
        <color auto="1"/>
      </left>
      <right style="double">
        <color auto="1"/>
      </right>
      <top style="thin">
        <color auto="1"/>
      </top>
      <bottom/>
      <diagonal/>
    </border>
    <border>
      <left/>
      <right style="double">
        <color auto="1"/>
      </right>
      <top style="thin">
        <color auto="1"/>
      </top>
      <bottom style="thin">
        <color auto="1"/>
      </bottom>
      <diagonal/>
    </border>
    <border>
      <left style="thin">
        <color auto="1"/>
      </left>
      <right/>
      <top style="thin">
        <color auto="1"/>
      </top>
      <bottom/>
      <diagonal/>
    </border>
    <border>
      <left style="thin">
        <color auto="1"/>
      </left>
      <right style="double">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double">
        <color indexed="10"/>
      </left>
      <right/>
      <top style="double">
        <color indexed="10"/>
      </top>
      <bottom/>
      <diagonal/>
    </border>
    <border>
      <left/>
      <right/>
      <top style="double">
        <color indexed="10"/>
      </top>
      <bottom/>
      <diagonal/>
    </border>
    <border>
      <left/>
      <right style="double">
        <color indexed="10"/>
      </right>
      <top style="double">
        <color indexed="10"/>
      </top>
      <bottom/>
      <diagonal/>
    </border>
    <border>
      <left style="double">
        <color indexed="10"/>
      </left>
      <right/>
      <top/>
      <bottom style="double">
        <color indexed="10"/>
      </bottom>
      <diagonal/>
    </border>
    <border>
      <left/>
      <right/>
      <top/>
      <bottom style="double">
        <color indexed="10"/>
      </bottom>
      <diagonal/>
    </border>
    <border>
      <left/>
      <right style="double">
        <color indexed="10"/>
      </right>
      <top/>
      <bottom style="double">
        <color indexed="10"/>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style="thin">
        <color auto="1"/>
      </bottom>
      <diagonal/>
    </border>
    <border>
      <left style="medium">
        <color auto="1"/>
      </left>
      <right/>
      <top/>
      <bottom style="thin">
        <color auto="1"/>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right/>
      <top/>
      <bottom style="double">
        <color auto="1"/>
      </bottom>
      <diagonal/>
    </border>
    <border>
      <left style="thin">
        <color auto="1"/>
      </left>
      <right style="thin">
        <color auto="1"/>
      </right>
      <top style="double">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right/>
      <top/>
      <bottom style="medium">
        <color auto="1"/>
      </bottom>
      <diagonal/>
    </border>
    <border>
      <left style="thin">
        <color auto="1"/>
      </left>
      <right style="thin">
        <color auto="1"/>
      </right>
      <top/>
      <bottom/>
      <diagonal/>
    </border>
  </borders>
  <cellStyleXfs count="146">
    <xf numFmtId="3" fontId="0" fillId="0" borderId="7"/>
    <xf numFmtId="43" fontId="96" fillId="0" borderId="0" applyFont="0" applyFill="0" applyBorder="0" applyAlignment="0" applyProtection="0"/>
    <xf numFmtId="9" fontId="96" fillId="0" borderId="0" applyFont="0" applyFill="0" applyBorder="0" applyAlignment="0" applyProtection="0"/>
    <xf numFmtId="41" fontId="96" fillId="0" borderId="0" applyFont="0" applyFill="0" applyBorder="0" applyAlignment="0" applyProtection="0"/>
    <xf numFmtId="0" fontId="22" fillId="0" borderId="0" applyNumberFormat="0" applyFill="0" applyBorder="0" applyAlignment="0" applyProtection="0">
      <alignment vertical="top"/>
      <protection locked="0"/>
    </xf>
    <xf numFmtId="178" fontId="49" fillId="0" borderId="0" applyFont="0" applyFill="0" applyBorder="0" applyAlignment="0" applyProtection="0"/>
    <xf numFmtId="179" fontId="49" fillId="0" borderId="0" applyFont="0" applyFill="0" applyBorder="0" applyAlignment="0" applyProtection="0"/>
    <xf numFmtId="180" fontId="49" fillId="0" borderId="0" applyFont="0" applyFill="0" applyBorder="0" applyAlignment="0" applyProtection="0"/>
    <xf numFmtId="0" fontId="96" fillId="0" borderId="0"/>
    <xf numFmtId="0" fontId="50" fillId="0" borderId="0">
      <protection locked="0"/>
    </xf>
    <xf numFmtId="0" fontId="51" fillId="0" borderId="0">
      <alignment horizontal="center" wrapText="1"/>
      <protection locked="0"/>
    </xf>
    <xf numFmtId="181" fontId="49" fillId="0" borderId="0" applyFont="0" applyFill="0" applyBorder="0" applyAlignment="0" applyProtection="0">
      <alignment vertical="center"/>
    </xf>
    <xf numFmtId="182" fontId="49" fillId="0" borderId="0" applyFont="0" applyFill="0" applyBorder="0" applyAlignment="0" applyProtection="0">
      <alignment vertical="center"/>
    </xf>
    <xf numFmtId="183" fontId="14" fillId="0" borderId="0" applyNumberFormat="0" applyFont="0" applyFill="0" applyBorder="0" applyProtection="0">
      <alignment horizontal="centerContinuous" vertical="center"/>
    </xf>
    <xf numFmtId="0" fontId="52" fillId="0" borderId="5">
      <alignment horizontal="center"/>
    </xf>
    <xf numFmtId="183" fontId="1" fillId="0" borderId="0" applyFont="0" applyFill="0" applyBorder="0" applyAlignment="0" applyProtection="0"/>
    <xf numFmtId="184" fontId="14" fillId="0" borderId="0"/>
    <xf numFmtId="185" fontId="1" fillId="0" borderId="0" applyFont="0" applyFill="0" applyBorder="0" applyAlignment="0" applyProtection="0"/>
    <xf numFmtId="186" fontId="1" fillId="0" borderId="0" applyFont="0" applyFill="0" applyBorder="0" applyAlignment="0" applyProtection="0">
      <alignment horizontal="left" vertical="center"/>
    </xf>
    <xf numFmtId="187" fontId="1" fillId="0" borderId="0" applyFont="0" applyFill="0" applyBorder="0" applyAlignment="0" applyProtection="0">
      <alignment horizontal="left" vertical="center"/>
    </xf>
    <xf numFmtId="185" fontId="1" fillId="0" borderId="0" applyFont="0" applyFill="0" applyBorder="0" applyAlignment="0" applyProtection="0">
      <alignment horizontal="left" vertical="center"/>
    </xf>
    <xf numFmtId="188" fontId="1" fillId="0" borderId="0" applyFont="0" applyFill="0" applyBorder="0" applyAlignment="0" applyProtection="0"/>
    <xf numFmtId="189" fontId="1" fillId="0" borderId="0" applyFont="0" applyFill="0" applyBorder="0" applyAlignment="0" applyProtection="0"/>
    <xf numFmtId="190" fontId="14" fillId="0" borderId="0"/>
    <xf numFmtId="191" fontId="49" fillId="0" borderId="0">
      <protection locked="0"/>
    </xf>
    <xf numFmtId="192" fontId="14" fillId="0" borderId="0"/>
    <xf numFmtId="191" fontId="49" fillId="0" borderId="0">
      <protection locked="0"/>
    </xf>
    <xf numFmtId="191" fontId="49" fillId="0" borderId="0">
      <protection locked="0"/>
    </xf>
    <xf numFmtId="191" fontId="49" fillId="0" borderId="0">
      <protection locked="0"/>
    </xf>
    <xf numFmtId="191" fontId="49" fillId="0" borderId="0">
      <protection locked="0"/>
    </xf>
    <xf numFmtId="191" fontId="49" fillId="0" borderId="0">
      <protection locked="0"/>
    </xf>
    <xf numFmtId="191" fontId="49" fillId="0" borderId="0">
      <protection locked="0"/>
    </xf>
    <xf numFmtId="191" fontId="49" fillId="0" borderId="0">
      <protection locked="0"/>
    </xf>
    <xf numFmtId="191" fontId="49" fillId="0" borderId="0">
      <protection locked="0"/>
    </xf>
    <xf numFmtId="1" fontId="14" fillId="0" borderId="0" applyFont="0" applyFill="0" applyBorder="0" applyAlignment="0" applyProtection="0">
      <alignment vertical="center"/>
    </xf>
    <xf numFmtId="193" fontId="1" fillId="0" borderId="0" applyFont="0" applyFill="0" applyBorder="0" applyAlignment="0" applyProtection="0">
      <alignment horizontal="right" vertical="center"/>
    </xf>
    <xf numFmtId="38" fontId="53" fillId="9" borderId="0" applyNumberFormat="0" applyBorder="0" applyAlignment="0" applyProtection="0"/>
    <xf numFmtId="0" fontId="54" fillId="0" borderId="76" applyNumberFormat="0" applyAlignment="0" applyProtection="0">
      <alignment horizontal="left" vertical="center"/>
    </xf>
    <xf numFmtId="0" fontId="54" fillId="0" borderId="18">
      <alignment horizontal="left" vertical="center"/>
    </xf>
    <xf numFmtId="191" fontId="49" fillId="0" borderId="0">
      <protection locked="0"/>
    </xf>
    <xf numFmtId="191" fontId="49" fillId="0" borderId="0">
      <protection locked="0"/>
    </xf>
    <xf numFmtId="1" fontId="1" fillId="11" borderId="0" applyNumberFormat="0" applyFont="0" applyBorder="0" applyAlignment="0">
      <alignment horizontal="left" vertical="center"/>
      <protection locked="0"/>
    </xf>
    <xf numFmtId="10" fontId="53" fillId="6" borderId="7" applyNumberFormat="0" applyBorder="0" applyAlignment="0" applyProtection="0"/>
    <xf numFmtId="194" fontId="55" fillId="12" borderId="0"/>
    <xf numFmtId="1" fontId="1" fillId="0" borderId="0" applyNumberFormat="0" applyFont="0" applyBorder="0" applyAlignment="0">
      <alignment horizontal="left" vertical="center"/>
      <protection locked="0"/>
    </xf>
    <xf numFmtId="194" fontId="56" fillId="13" borderId="0"/>
    <xf numFmtId="38" fontId="57" fillId="0" borderId="0" applyFont="0" applyFill="0" applyBorder="0" applyAlignment="0" applyProtection="0"/>
    <xf numFmtId="40" fontId="57" fillId="0" borderId="0" applyFont="0" applyFill="0" applyBorder="0" applyAlignment="0" applyProtection="0"/>
    <xf numFmtId="188" fontId="1" fillId="0" borderId="0" applyFont="0" applyFill="0" applyBorder="0" applyAlignment="0" applyProtection="0"/>
    <xf numFmtId="0" fontId="1" fillId="0" borderId="0" applyFont="0" applyFill="0" applyBorder="0" applyAlignment="0" applyProtection="0"/>
    <xf numFmtId="195" fontId="57" fillId="0" borderId="0" applyFont="0" applyFill="0" applyBorder="0" applyAlignment="0" applyProtection="0"/>
    <xf numFmtId="196" fontId="57" fillId="0" borderId="0" applyFont="0" applyFill="0" applyBorder="0" applyAlignment="0" applyProtection="0"/>
    <xf numFmtId="197" fontId="1" fillId="0" borderId="0" applyFont="0" applyFill="0" applyBorder="0" applyAlignment="0" applyProtection="0"/>
    <xf numFmtId="188" fontId="1" fillId="0" borderId="0" applyFont="0" applyFill="0" applyBorder="0" applyAlignment="0" applyProtection="0"/>
    <xf numFmtId="198" fontId="49" fillId="0" borderId="0" applyFont="0" applyFill="0" applyBorder="0" applyAlignment="0" applyProtection="0"/>
    <xf numFmtId="0" fontId="14" fillId="0" borderId="0"/>
    <xf numFmtId="199" fontId="49" fillId="0" borderId="0" applyFont="0" applyFill="0" applyBorder="0" applyAlignment="0" applyProtection="0"/>
    <xf numFmtId="37" fontId="58" fillId="0" borderId="0"/>
    <xf numFmtId="39" fontId="20" fillId="0" borderId="0"/>
    <xf numFmtId="0" fontId="50" fillId="0" borderId="0"/>
    <xf numFmtId="0" fontId="14" fillId="0" borderId="0"/>
    <xf numFmtId="0" fontId="14" fillId="0" borderId="0"/>
    <xf numFmtId="200" fontId="49" fillId="0" borderId="0" applyFont="0" applyFill="0" applyBorder="0" applyAlignment="0" applyProtection="0">
      <alignment vertical="center"/>
    </xf>
    <xf numFmtId="201" fontId="49" fillId="0" borderId="0" applyFont="0" applyFill="0" applyBorder="0" applyAlignment="0" applyProtection="0">
      <alignment vertical="center"/>
    </xf>
    <xf numFmtId="14" fontId="51" fillId="0" borderId="0">
      <alignment horizontal="center" wrapText="1"/>
      <protection locked="0"/>
    </xf>
    <xf numFmtId="10" fontId="1" fillId="0" borderId="0" applyFont="0" applyFill="0" applyBorder="0" applyAlignment="0" applyProtection="0"/>
    <xf numFmtId="9" fontId="50" fillId="0" borderId="0" applyFont="0" applyFill="0" applyBorder="0" applyAlignment="0" applyProtection="0"/>
    <xf numFmtId="202" fontId="49" fillId="0" borderId="0" applyFont="0" applyFill="0" applyBorder="0" applyAlignment="0" applyProtection="0"/>
    <xf numFmtId="203" fontId="49" fillId="0" borderId="0" applyFont="0" applyFill="0" applyBorder="0" applyAlignment="0" applyProtection="0"/>
    <xf numFmtId="13" fontId="1" fillId="0" borderId="0" applyFont="0" applyFill="0" applyProtection="0"/>
    <xf numFmtId="1" fontId="1" fillId="0" borderId="0" applyNumberFormat="0" applyFont="0" applyFill="0" applyBorder="0" applyAlignment="0">
      <alignment horizontal="left" vertical="center" wrapText="1"/>
    </xf>
    <xf numFmtId="0" fontId="57" fillId="0" borderId="0" applyNumberFormat="0" applyFont="0" applyFill="0" applyBorder="0" applyAlignment="0" applyProtection="0">
      <alignment horizontal="left"/>
    </xf>
    <xf numFmtId="15" fontId="57" fillId="0" borderId="0" applyFont="0" applyFill="0" applyBorder="0" applyAlignment="0" applyProtection="0"/>
    <xf numFmtId="4" fontId="57" fillId="0" borderId="0" applyFont="0" applyFill="0" applyBorder="0" applyAlignment="0" applyProtection="0"/>
    <xf numFmtId="0" fontId="59" fillId="0" borderId="77">
      <alignment horizontal="center"/>
    </xf>
    <xf numFmtId="3" fontId="57" fillId="0" borderId="0" applyFont="0" applyFill="0" applyBorder="0" applyAlignment="0" applyProtection="0"/>
    <xf numFmtId="0" fontId="57" fillId="14" borderId="0" applyNumberFormat="0" applyFont="0" applyBorder="0" applyAlignment="0" applyProtection="0"/>
    <xf numFmtId="1" fontId="60" fillId="0" borderId="0" applyNumberFormat="0">
      <alignment horizontal="left" vertical="center"/>
    </xf>
    <xf numFmtId="1" fontId="61" fillId="0" borderId="0" applyNumberFormat="0" applyFill="0" applyBorder="0" applyProtection="0">
      <alignment horizontal="left" vertical="center"/>
    </xf>
    <xf numFmtId="204" fontId="49" fillId="0" borderId="0" applyFont="0" applyFill="0" applyBorder="0" applyAlignment="0" applyProtection="0">
      <alignment vertical="center"/>
    </xf>
    <xf numFmtId="205" fontId="49" fillId="0" borderId="0" applyFont="0" applyFill="0" applyBorder="0" applyAlignment="0" applyProtection="0">
      <alignment vertical="center"/>
    </xf>
    <xf numFmtId="0" fontId="62" fillId="15" borderId="78">
      <protection locked="0"/>
    </xf>
    <xf numFmtId="0" fontId="63" fillId="0" borderId="0"/>
    <xf numFmtId="0" fontId="62" fillId="15" borderId="78">
      <protection locked="0"/>
    </xf>
    <xf numFmtId="0" fontId="62" fillId="15" borderId="78">
      <protection locked="0"/>
    </xf>
    <xf numFmtId="206" fontId="49" fillId="0" borderId="0" applyFont="0" applyFill="0" applyBorder="0" applyAlignment="0" applyProtection="0">
      <alignment vertical="center"/>
    </xf>
    <xf numFmtId="191" fontId="49" fillId="0" borderId="69">
      <protection locked="0"/>
    </xf>
    <xf numFmtId="207" fontId="49" fillId="0" borderId="0" applyFont="0" applyFill="0" applyBorder="0" applyAlignment="0" applyProtection="0">
      <alignment vertical="center"/>
    </xf>
    <xf numFmtId="1" fontId="64" fillId="0" borderId="0" applyNumberFormat="0" applyFont="0" applyFill="0" applyBorder="0" applyAlignment="0">
      <alignment horizontal="left" vertical="center" wrapText="1"/>
      <protection locked="0"/>
    </xf>
    <xf numFmtId="208" fontId="49" fillId="0" borderId="0" applyFont="0" applyFill="0" applyBorder="0" applyAlignment="0" applyProtection="0">
      <alignment vertical="center"/>
    </xf>
    <xf numFmtId="209" fontId="49" fillId="0" borderId="0" applyFont="0" applyFill="0" applyBorder="0" applyAlignment="0" applyProtection="0">
      <alignment vertical="center"/>
    </xf>
    <xf numFmtId="210" fontId="1" fillId="0" borderId="0" applyFont="0" applyFill="0" applyBorder="0" applyAlignment="0" applyProtection="0"/>
    <xf numFmtId="211" fontId="1" fillId="0" borderId="0" applyFont="0" applyFill="0" applyBorder="0" applyAlignment="0" applyProtection="0"/>
    <xf numFmtId="0" fontId="1" fillId="0" borderId="15" applyNumberFormat="0" applyFill="0" applyProtection="0">
      <alignment horizontal="right"/>
    </xf>
    <xf numFmtId="0" fontId="65" fillId="0" borderId="15" applyNumberFormat="0" applyFill="0" applyProtection="0">
      <alignment horizontal="center"/>
    </xf>
    <xf numFmtId="0" fontId="66" fillId="0" borderId="0"/>
    <xf numFmtId="0" fontId="67" fillId="0" borderId="21" applyNumberFormat="0" applyFill="0" applyProtection="0">
      <alignment horizontal="center"/>
    </xf>
    <xf numFmtId="0" fontId="20" fillId="0" borderId="0"/>
    <xf numFmtId="0" fontId="20" fillId="0" borderId="0"/>
    <xf numFmtId="0" fontId="68" fillId="0" borderId="0">
      <alignment vertical="center"/>
    </xf>
    <xf numFmtId="0" fontId="20" fillId="0" borderId="0"/>
    <xf numFmtId="0" fontId="20" fillId="0" borderId="0"/>
    <xf numFmtId="0" fontId="20" fillId="0" borderId="0">
      <alignment vertical="center"/>
    </xf>
    <xf numFmtId="0" fontId="96" fillId="0" borderId="0"/>
    <xf numFmtId="0" fontId="20" fillId="0" borderId="0"/>
    <xf numFmtId="0" fontId="20" fillId="0" borderId="0"/>
    <xf numFmtId="3" fontId="57" fillId="0" borderId="7"/>
    <xf numFmtId="0" fontId="20" fillId="0" borderId="0"/>
    <xf numFmtId="0" fontId="20" fillId="0" borderId="0"/>
    <xf numFmtId="0" fontId="20" fillId="0" borderId="0"/>
    <xf numFmtId="0" fontId="20" fillId="0" borderId="0" applyFill="0" applyBorder="0">
      <alignment vertical="center"/>
    </xf>
    <xf numFmtId="0" fontId="20" fillId="0" borderId="0"/>
    <xf numFmtId="0" fontId="1" fillId="0" borderId="0"/>
    <xf numFmtId="0" fontId="20" fillId="0" borderId="0"/>
    <xf numFmtId="0" fontId="20" fillId="0" borderId="0"/>
    <xf numFmtId="0" fontId="96" fillId="0" borderId="0"/>
    <xf numFmtId="0" fontId="2" fillId="0" borderId="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3" fontId="71" fillId="0" borderId="0" applyNumberFormat="0" applyFill="0" applyBorder="0" applyAlignment="0" applyProtection="0"/>
    <xf numFmtId="0" fontId="67" fillId="0" borderId="21" applyNumberFormat="0" applyFill="0" applyProtection="0">
      <alignment horizontal="left"/>
    </xf>
    <xf numFmtId="212" fontId="20" fillId="0" borderId="0" applyFont="0" applyFill="0" applyBorder="0" applyAlignment="0" applyProtection="0"/>
    <xf numFmtId="213" fontId="20" fillId="0" borderId="0" applyFont="0" applyFill="0" applyBorder="0" applyAlignment="0" applyProtection="0"/>
    <xf numFmtId="214" fontId="20" fillId="0" borderId="0" applyFont="0" applyFill="0" applyBorder="0" applyAlignment="0" applyProtection="0"/>
    <xf numFmtId="215" fontId="20" fillId="0" borderId="0" applyFont="0" applyFill="0" applyBorder="0" applyAlignment="0" applyProtection="0"/>
    <xf numFmtId="0" fontId="14" fillId="0" borderId="0"/>
    <xf numFmtId="0" fontId="72" fillId="0" borderId="0"/>
    <xf numFmtId="41" fontId="14" fillId="0" borderId="0" applyFont="0" applyFill="0" applyBorder="0" applyAlignment="0" applyProtection="0"/>
    <xf numFmtId="43" fontId="14"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96" fillId="0" borderId="0" applyFont="0" applyFill="0" applyBorder="0" applyAlignment="0" applyProtection="0"/>
    <xf numFmtId="0" fontId="73" fillId="0" borderId="0"/>
    <xf numFmtId="216" fontId="1" fillId="0" borderId="21" applyFill="0" applyProtection="0">
      <alignment horizontal="right"/>
    </xf>
    <xf numFmtId="0" fontId="1" fillId="0" borderId="15" applyNumberFormat="0" applyFill="0" applyProtection="0">
      <alignment horizontal="left"/>
    </xf>
    <xf numFmtId="1" fontId="1" fillId="0" borderId="21" applyFill="0" applyProtection="0">
      <alignment horizontal="center"/>
    </xf>
    <xf numFmtId="0" fontId="57" fillId="0" borderId="0"/>
    <xf numFmtId="43" fontId="1" fillId="0" borderId="0" applyFont="0" applyFill="0" applyBorder="0" applyAlignment="0" applyProtection="0"/>
    <xf numFmtId="41" fontId="1" fillId="0" borderId="0" applyFont="0" applyFill="0" applyBorder="0" applyAlignment="0" applyProtection="0"/>
    <xf numFmtId="185" fontId="1" fillId="0" borderId="7" applyNumberFormat="0"/>
    <xf numFmtId="38" fontId="74" fillId="0" borderId="0" applyFont="0" applyFill="0" applyBorder="0" applyAlignment="0" applyProtection="0"/>
    <xf numFmtId="40" fontId="74" fillId="0" borderId="0" applyFont="0" applyFill="0" applyBorder="0" applyAlignment="0" applyProtection="0"/>
    <xf numFmtId="0" fontId="74" fillId="0" borderId="0" applyFont="0" applyFill="0" applyBorder="0" applyAlignment="0" applyProtection="0"/>
    <xf numFmtId="0" fontId="74" fillId="0" borderId="0" applyFont="0" applyFill="0" applyBorder="0" applyAlignment="0" applyProtection="0"/>
    <xf numFmtId="0" fontId="75" fillId="0" borderId="0"/>
    <xf numFmtId="0" fontId="1" fillId="0" borderId="0"/>
  </cellStyleXfs>
  <cellXfs count="688">
    <xf numFmtId="0" fontId="0" fillId="0" borderId="0" xfId="0" applyNumberFormat="1" applyBorder="1"/>
    <xf numFmtId="0" fontId="1" fillId="0" borderId="0" xfId="145"/>
    <xf numFmtId="0" fontId="2" fillId="2" borderId="0" xfId="145" applyFont="1" applyFill="1"/>
    <xf numFmtId="0" fontId="1" fillId="2" borderId="0" xfId="145" applyFill="1"/>
    <xf numFmtId="0" fontId="1" fillId="3" borderId="1" xfId="145" applyFill="1" applyBorder="1"/>
    <xf numFmtId="0" fontId="3" fillId="4" borderId="2" xfId="145" applyFont="1" applyFill="1" applyBorder="1" applyAlignment="1">
      <alignment horizontal="center"/>
    </xf>
    <xf numFmtId="0" fontId="4" fillId="5" borderId="3" xfId="145" applyFont="1" applyFill="1" applyBorder="1" applyAlignment="1">
      <alignment horizontal="center"/>
    </xf>
    <xf numFmtId="0" fontId="3" fillId="4" borderId="3" xfId="145" applyFont="1" applyFill="1" applyBorder="1" applyAlignment="1">
      <alignment horizontal="center"/>
    </xf>
    <xf numFmtId="0" fontId="3" fillId="4" borderId="4" xfId="145" applyFont="1" applyFill="1" applyBorder="1" applyAlignment="1">
      <alignment horizontal="center"/>
    </xf>
    <xf numFmtId="0" fontId="1" fillId="3" borderId="5" xfId="145" applyFill="1" applyBorder="1"/>
    <xf numFmtId="0" fontId="1" fillId="3" borderId="6" xfId="145" applyFill="1" applyBorder="1"/>
    <xf numFmtId="0" fontId="5" fillId="0" borderId="0" xfId="0" applyNumberFormat="1" applyFont="1" applyBorder="1" applyAlignment="1">
      <alignment vertical="center"/>
    </xf>
    <xf numFmtId="0" fontId="6" fillId="0" borderId="0" xfId="0" applyNumberFormat="1" applyFont="1" applyBorder="1" applyAlignment="1">
      <alignment horizontal="center" vertical="center"/>
    </xf>
    <xf numFmtId="0" fontId="6" fillId="0" borderId="0" xfId="0" applyNumberFormat="1" applyFont="1" applyBorder="1" applyAlignment="1">
      <alignment vertical="center"/>
    </xf>
    <xf numFmtId="217" fontId="6" fillId="0" borderId="0" xfId="0" applyNumberFormat="1" applyFont="1" applyBorder="1" applyAlignment="1">
      <alignment vertical="center"/>
    </xf>
    <xf numFmtId="218" fontId="7" fillId="6" borderId="0" xfId="4" applyNumberFormat="1" applyFont="1" applyFill="1" applyAlignment="1" applyProtection="1">
      <alignment horizontal="left" vertical="center" shrinkToFit="1"/>
      <protection locked="0" hidden="1"/>
    </xf>
    <xf numFmtId="0" fontId="8" fillId="0" borderId="0" xfId="4" applyFont="1" applyAlignment="1" applyProtection="1">
      <alignment horizontal="left" vertical="center" wrapText="1"/>
    </xf>
    <xf numFmtId="217" fontId="6" fillId="0" borderId="0" xfId="0" applyNumberFormat="1" applyFont="1" applyBorder="1" applyAlignment="1">
      <alignment horizontal="center" vertical="center" wrapText="1"/>
    </xf>
    <xf numFmtId="0" fontId="6" fillId="0" borderId="0" xfId="0" applyNumberFormat="1" applyFont="1" applyBorder="1" applyAlignment="1">
      <alignment horizontal="center" vertical="center" wrapText="1"/>
    </xf>
    <xf numFmtId="219" fontId="6" fillId="0" borderId="0" xfId="0" applyNumberFormat="1" applyFont="1" applyBorder="1" applyAlignment="1">
      <alignment vertical="center"/>
    </xf>
    <xf numFmtId="0" fontId="6" fillId="0" borderId="0" xfId="0" applyNumberFormat="1" applyFont="1" applyBorder="1" applyAlignment="1">
      <alignment horizontal="right" vertical="center"/>
    </xf>
    <xf numFmtId="0" fontId="6" fillId="0" borderId="7" xfId="0" applyNumberFormat="1" applyFont="1" applyAlignment="1">
      <alignment horizontal="center" vertical="center"/>
    </xf>
    <xf numFmtId="217" fontId="6" fillId="0" borderId="7" xfId="0" applyNumberFormat="1" applyFont="1" applyAlignment="1">
      <alignment horizontal="center" vertical="center"/>
    </xf>
    <xf numFmtId="0" fontId="6" fillId="0" borderId="8" xfId="0" applyNumberFormat="1" applyFont="1" applyBorder="1" applyAlignment="1">
      <alignment horizontal="center" vertical="center"/>
    </xf>
    <xf numFmtId="0" fontId="6" fillId="0" borderId="9"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7" xfId="0" applyNumberFormat="1" applyFont="1" applyAlignment="1">
      <alignment horizontal="left" vertical="center"/>
    </xf>
    <xf numFmtId="43" fontId="6" fillId="0" borderId="8" xfId="0" applyNumberFormat="1" applyFont="1" applyBorder="1" applyAlignment="1">
      <alignment horizontal="right" vertical="center"/>
    </xf>
    <xf numFmtId="43" fontId="6" fillId="0" borderId="9" xfId="0" applyNumberFormat="1" applyFont="1" applyBorder="1" applyAlignment="1">
      <alignment horizontal="right" vertical="center"/>
    </xf>
    <xf numFmtId="43" fontId="6" fillId="0" borderId="10" xfId="0" applyNumberFormat="1" applyFont="1" applyBorder="1" applyAlignment="1">
      <alignment horizontal="right" vertical="center"/>
    </xf>
    <xf numFmtId="43" fontId="6" fillId="0" borderId="7" xfId="0" applyNumberFormat="1" applyFont="1" applyAlignment="1">
      <alignment horizontal="right" vertical="center"/>
    </xf>
    <xf numFmtId="0" fontId="6" fillId="0" borderId="7" xfId="0" applyNumberFormat="1" applyFont="1" applyAlignment="1">
      <alignment vertical="center"/>
    </xf>
    <xf numFmtId="0" fontId="6" fillId="0" borderId="11" xfId="0" applyNumberFormat="1" applyFont="1" applyBorder="1" applyAlignment="1">
      <alignment horizontal="center" vertical="center"/>
    </xf>
    <xf numFmtId="0" fontId="6" fillId="0" borderId="10" xfId="0" applyNumberFormat="1" applyFont="1" applyBorder="1" applyAlignment="1">
      <alignment horizontal="center" vertical="center"/>
    </xf>
    <xf numFmtId="49" fontId="6" fillId="0" borderId="0" xfId="0" applyNumberFormat="1" applyFont="1" applyBorder="1" applyAlignment="1">
      <alignment vertical="center"/>
    </xf>
    <xf numFmtId="0" fontId="8" fillId="0" borderId="0" xfId="4" applyFont="1" applyAlignment="1" applyProtection="1">
      <alignment horizontal="left" vertical="center"/>
    </xf>
    <xf numFmtId="217" fontId="6" fillId="0" borderId="0" xfId="0" applyNumberFormat="1" applyFont="1" applyBorder="1" applyAlignment="1">
      <alignment horizontal="center" vertical="center"/>
    </xf>
    <xf numFmtId="43" fontId="6" fillId="0" borderId="8" xfId="0" applyNumberFormat="1" applyFont="1" applyBorder="1" applyAlignment="1">
      <alignment vertical="center"/>
    </xf>
    <xf numFmtId="43" fontId="6" fillId="0" borderId="9" xfId="0" applyNumberFormat="1" applyFont="1" applyBorder="1" applyAlignment="1">
      <alignment vertical="center"/>
    </xf>
    <xf numFmtId="43" fontId="6" fillId="0" borderId="10" xfId="0" applyNumberFormat="1" applyFont="1" applyBorder="1" applyAlignment="1">
      <alignment vertical="center"/>
    </xf>
    <xf numFmtId="43" fontId="6" fillId="0" borderId="7" xfId="0" applyNumberFormat="1" applyFont="1" applyAlignment="1">
      <alignment vertical="center"/>
    </xf>
    <xf numFmtId="0" fontId="6" fillId="0" borderId="15" xfId="0" applyNumberFormat="1" applyFont="1" applyBorder="1" applyAlignment="1">
      <alignment horizontal="center" vertical="center"/>
    </xf>
    <xf numFmtId="0" fontId="6" fillId="0" borderId="7" xfId="0" applyNumberFormat="1" applyFont="1" applyAlignment="1">
      <alignment horizontal="right" vertical="center"/>
    </xf>
    <xf numFmtId="217" fontId="6" fillId="0" borderId="7" xfId="0" applyNumberFormat="1" applyFont="1" applyAlignment="1">
      <alignment horizontal="right" vertical="center"/>
    </xf>
    <xf numFmtId="14" fontId="6" fillId="0" borderId="7" xfId="0" applyNumberFormat="1" applyFont="1" applyAlignment="1">
      <alignment horizontal="right" vertical="center"/>
    </xf>
    <xf numFmtId="217" fontId="6" fillId="0" borderId="10" xfId="0" applyNumberFormat="1" applyFont="1" applyBorder="1" applyAlignment="1">
      <alignment horizontal="right" vertical="center"/>
    </xf>
    <xf numFmtId="14" fontId="6" fillId="0" borderId="0" xfId="0" applyNumberFormat="1" applyFont="1" applyBorder="1" applyAlignment="1">
      <alignment vertical="center"/>
    </xf>
    <xf numFmtId="14" fontId="6" fillId="0" borderId="0" xfId="0" applyNumberFormat="1" applyFont="1" applyBorder="1" applyAlignment="1">
      <alignment horizontal="center" vertical="center" wrapText="1"/>
    </xf>
    <xf numFmtId="14" fontId="6" fillId="0" borderId="7" xfId="0" applyNumberFormat="1" applyFont="1" applyAlignment="1">
      <alignment horizontal="center" vertical="center"/>
    </xf>
    <xf numFmtId="0" fontId="9" fillId="0" borderId="7" xfId="0" applyNumberFormat="1" applyFont="1" applyAlignment="1">
      <alignment vertical="center"/>
    </xf>
    <xf numFmtId="0" fontId="9" fillId="0" borderId="0" xfId="0" applyNumberFormat="1" applyFont="1" applyBorder="1" applyAlignment="1">
      <alignment vertical="center"/>
    </xf>
    <xf numFmtId="0" fontId="6" fillId="0" borderId="7" xfId="0" applyNumberFormat="1" applyFont="1" applyAlignment="1">
      <alignment horizontal="center" vertical="center" wrapText="1"/>
    </xf>
    <xf numFmtId="220" fontId="6" fillId="0" borderId="7" xfId="0" applyNumberFormat="1" applyFont="1" applyAlignment="1">
      <alignment horizontal="center" vertical="center"/>
    </xf>
    <xf numFmtId="49" fontId="6" fillId="0" borderId="0" xfId="0" applyNumberFormat="1" applyFont="1" applyBorder="1" applyAlignment="1">
      <alignment horizontal="right" vertical="center"/>
    </xf>
    <xf numFmtId="49" fontId="6" fillId="0" borderId="7" xfId="0" applyNumberFormat="1" applyFont="1" applyAlignment="1">
      <alignment horizontal="center" vertical="center"/>
    </xf>
    <xf numFmtId="43" fontId="6" fillId="0" borderId="8" xfId="0" applyNumberFormat="1" applyFont="1" applyBorder="1" applyAlignment="1">
      <alignment horizontal="center" vertical="center"/>
    </xf>
    <xf numFmtId="49" fontId="6" fillId="0" borderId="11" xfId="0" applyNumberFormat="1" applyFont="1" applyBorder="1" applyAlignment="1">
      <alignment horizontal="center" vertical="center"/>
    </xf>
    <xf numFmtId="43" fontId="6" fillId="0" borderId="15" xfId="0" applyNumberFormat="1" applyFont="1" applyBorder="1" applyAlignment="1">
      <alignment horizontal="right" vertical="center"/>
    </xf>
    <xf numFmtId="49" fontId="6" fillId="0" borderId="7" xfId="0" applyNumberFormat="1" applyFont="1" applyAlignment="1">
      <alignment vertical="center"/>
    </xf>
    <xf numFmtId="3" fontId="6" fillId="0" borderId="7" xfId="0" applyFont="1" applyAlignment="1">
      <alignment horizontal="left" vertical="center"/>
    </xf>
    <xf numFmtId="0" fontId="10" fillId="0" borderId="7" xfId="97" applyFont="1" applyBorder="1" applyAlignment="1" applyProtection="1">
      <alignment vertical="center"/>
      <protection locked="0"/>
    </xf>
    <xf numFmtId="0" fontId="2" fillId="0" borderId="7" xfId="0" applyNumberFormat="1" applyFont="1" applyAlignment="1">
      <alignment horizontal="center" vertical="center"/>
    </xf>
    <xf numFmtId="49" fontId="6" fillId="0" borderId="7" xfId="0" applyNumberFormat="1" applyFont="1" applyAlignment="1">
      <alignment horizontal="right" vertical="center"/>
    </xf>
    <xf numFmtId="43" fontId="6" fillId="0" borderId="7" xfId="0" applyNumberFormat="1" applyFont="1" applyAlignment="1">
      <alignment horizontal="center" vertical="center"/>
    </xf>
    <xf numFmtId="4" fontId="11" fillId="0" borderId="17" xfId="0" applyNumberFormat="1" applyFont="1" applyBorder="1" applyAlignment="1" applyProtection="1">
      <alignment horizontal="left" vertical="center" wrapText="1"/>
      <protection locked="0"/>
    </xf>
    <xf numFmtId="3" fontId="6" fillId="0" borderId="7" xfId="0" applyFont="1" applyAlignment="1">
      <alignment horizontal="center" vertical="center"/>
    </xf>
    <xf numFmtId="221" fontId="12" fillId="0" borderId="7" xfId="114" applyNumberFormat="1" applyFont="1" applyBorder="1" applyAlignment="1" applyProtection="1">
      <alignment vertical="center"/>
      <protection locked="0"/>
    </xf>
    <xf numFmtId="222" fontId="13" fillId="0" borderId="10" xfId="131" applyNumberFormat="1" applyFont="1" applyBorder="1" applyAlignment="1" applyProtection="1">
      <alignment vertical="center" shrinkToFit="1"/>
      <protection locked="0"/>
    </xf>
    <xf numFmtId="3" fontId="2" fillId="0" borderId="7" xfId="0" applyFont="1" applyAlignment="1">
      <alignment horizontal="center" vertical="center"/>
    </xf>
    <xf numFmtId="221" fontId="14" fillId="0" borderId="7" xfId="0" applyNumberFormat="1" applyFont="1" applyAlignment="1" applyProtection="1">
      <alignment vertical="center"/>
      <protection locked="0"/>
    </xf>
    <xf numFmtId="221" fontId="14" fillId="0" borderId="7" xfId="0" applyNumberFormat="1" applyFont="1" applyAlignment="1" applyProtection="1">
      <alignment horizontal="right" vertical="center"/>
      <protection locked="0"/>
    </xf>
    <xf numFmtId="0" fontId="9" fillId="0" borderId="7" xfId="0" applyNumberFormat="1" applyFont="1" applyAlignment="1">
      <alignment horizontal="left" vertical="center"/>
    </xf>
    <xf numFmtId="0" fontId="6" fillId="0" borderId="18" xfId="0" applyNumberFormat="1" applyFont="1" applyBorder="1" applyAlignment="1">
      <alignment horizontal="center" vertical="center"/>
    </xf>
    <xf numFmtId="43" fontId="6" fillId="0" borderId="0" xfId="0" applyNumberFormat="1" applyFont="1" applyBorder="1" applyAlignment="1">
      <alignment vertical="center"/>
    </xf>
    <xf numFmtId="185" fontId="6" fillId="0" borderId="0" xfId="0" applyNumberFormat="1" applyFont="1" applyBorder="1" applyAlignment="1">
      <alignment vertical="center"/>
    </xf>
    <xf numFmtId="57" fontId="6" fillId="0" borderId="7" xfId="0" applyNumberFormat="1" applyFont="1" applyAlignment="1">
      <alignment horizontal="center" vertical="center"/>
    </xf>
    <xf numFmtId="10" fontId="6" fillId="0" borderId="7" xfId="0" applyNumberFormat="1" applyFont="1" applyAlignment="1">
      <alignment horizontal="center" vertical="center"/>
    </xf>
    <xf numFmtId="14" fontId="6" fillId="0" borderId="7" xfId="0" applyNumberFormat="1" applyFont="1" applyAlignment="1">
      <alignment vertical="center"/>
    </xf>
    <xf numFmtId="3" fontId="2" fillId="0" borderId="7" xfId="0" applyFont="1" applyAlignment="1">
      <alignment horizontal="left" vertical="center"/>
    </xf>
    <xf numFmtId="10" fontId="6" fillId="0" borderId="0" xfId="0" applyNumberFormat="1" applyFont="1" applyBorder="1" applyAlignment="1">
      <alignment vertical="center"/>
    </xf>
    <xf numFmtId="1" fontId="15" fillId="0" borderId="7" xfId="0" applyNumberFormat="1" applyFont="1" applyAlignment="1">
      <alignment horizontal="left" vertical="center"/>
    </xf>
    <xf numFmtId="1" fontId="6" fillId="0" borderId="7" xfId="0" applyNumberFormat="1" applyFont="1" applyAlignment="1">
      <alignment horizontal="left" vertical="center"/>
    </xf>
    <xf numFmtId="185" fontId="6" fillId="0" borderId="10" xfId="0" applyNumberFormat="1" applyFont="1" applyBorder="1" applyAlignment="1">
      <alignment horizontal="right" vertical="center"/>
    </xf>
    <xf numFmtId="0" fontId="2" fillId="0" borderId="7" xfId="0" applyNumberFormat="1" applyFont="1" applyAlignment="1">
      <alignment horizontal="left" vertical="center"/>
    </xf>
    <xf numFmtId="43" fontId="6" fillId="0" borderId="7" xfId="1" applyFont="1" applyBorder="1" applyAlignment="1">
      <alignment horizontal="center" vertical="center"/>
    </xf>
    <xf numFmtId="43" fontId="6" fillId="0" borderId="7" xfId="1" applyFont="1" applyBorder="1" applyAlignment="1">
      <alignment vertical="center"/>
    </xf>
    <xf numFmtId="0" fontId="15" fillId="0" borderId="0" xfId="112" applyFont="1" applyAlignment="1">
      <alignment vertical="center"/>
    </xf>
    <xf numFmtId="43" fontId="15" fillId="0" borderId="0" xfId="1" applyFont="1" applyFill="1" applyBorder="1" applyAlignment="1">
      <alignment vertical="center"/>
    </xf>
    <xf numFmtId="0" fontId="16" fillId="0" borderId="0" xfId="0" applyNumberFormat="1" applyFont="1" applyBorder="1" applyAlignment="1">
      <alignment vertical="center"/>
    </xf>
    <xf numFmtId="0" fontId="16" fillId="0" borderId="0" xfId="0" applyNumberFormat="1" applyFont="1" applyBorder="1" applyAlignment="1">
      <alignment horizontal="center" vertical="center" wrapText="1"/>
    </xf>
    <xf numFmtId="217" fontId="16" fillId="0" borderId="0" xfId="0" applyNumberFormat="1" applyFont="1" applyBorder="1" applyAlignment="1">
      <alignment horizontal="center" vertical="center" wrapText="1"/>
    </xf>
    <xf numFmtId="0" fontId="10" fillId="0" borderId="7" xfId="97" applyFont="1" applyBorder="1" applyAlignment="1" applyProtection="1">
      <alignment horizontal="left" vertical="center" shrinkToFit="1"/>
      <protection locked="0"/>
    </xf>
    <xf numFmtId="0" fontId="12" fillId="0" borderId="7" xfId="114" applyFont="1" applyBorder="1" applyAlignment="1" applyProtection="1">
      <alignment vertical="center"/>
      <protection locked="0"/>
    </xf>
    <xf numFmtId="223" fontId="12" fillId="0" borderId="11" xfId="114" applyNumberFormat="1" applyFont="1" applyBorder="1" applyAlignment="1" applyProtection="1">
      <alignment vertical="center"/>
      <protection locked="0"/>
    </xf>
    <xf numFmtId="222" fontId="13" fillId="0" borderId="7" xfId="131" applyNumberFormat="1" applyFont="1" applyBorder="1" applyAlignment="1" applyProtection="1">
      <alignment vertical="center" shrinkToFit="1"/>
      <protection locked="0"/>
    </xf>
    <xf numFmtId="43" fontId="6" fillId="0" borderId="11" xfId="0" applyNumberFormat="1" applyFont="1" applyBorder="1" applyAlignment="1">
      <alignment horizontal="right" vertical="center"/>
    </xf>
    <xf numFmtId="3" fontId="6" fillId="0" borderId="7" xfId="0" applyFont="1" applyAlignment="1">
      <alignment vertical="center"/>
    </xf>
    <xf numFmtId="4" fontId="6" fillId="0" borderId="8" xfId="0" applyNumberFormat="1" applyFont="1" applyBorder="1" applyAlignment="1">
      <alignment horizontal="right" vertical="center"/>
    </xf>
    <xf numFmtId="218" fontId="7" fillId="0" borderId="0" xfId="4" applyNumberFormat="1" applyFont="1" applyFill="1" applyAlignment="1" applyProtection="1">
      <alignment horizontal="left" vertical="center" shrinkToFit="1"/>
      <protection locked="0" hidden="1"/>
    </xf>
    <xf numFmtId="0" fontId="8" fillId="0" borderId="0" xfId="4" applyFont="1" applyFill="1" applyAlignment="1" applyProtection="1">
      <alignment horizontal="left" vertical="center" wrapText="1"/>
    </xf>
    <xf numFmtId="43" fontId="6" fillId="0" borderId="7" xfId="1" applyFont="1" applyFill="1" applyBorder="1" applyAlignment="1">
      <alignment horizontal="right" vertical="center"/>
    </xf>
    <xf numFmtId="14" fontId="2" fillId="0" borderId="7" xfId="0" applyNumberFormat="1" applyFont="1" applyAlignment="1">
      <alignment horizontal="center" vertical="center"/>
    </xf>
    <xf numFmtId="221" fontId="14" fillId="0" borderId="7" xfId="0" applyNumberFormat="1" applyFont="1" applyAlignment="1">
      <alignment horizontal="center" vertical="center"/>
    </xf>
    <xf numFmtId="14" fontId="9" fillId="0" borderId="7" xfId="0" applyNumberFormat="1" applyFont="1" applyAlignment="1">
      <alignment horizontal="center" vertical="center"/>
    </xf>
    <xf numFmtId="43" fontId="6" fillId="0" borderId="10" xfId="1" applyFont="1" applyFill="1" applyBorder="1" applyAlignment="1">
      <alignment horizontal="right" vertical="center"/>
    </xf>
    <xf numFmtId="43" fontId="6" fillId="0" borderId="8" xfId="1" applyFont="1" applyFill="1" applyBorder="1" applyAlignment="1">
      <alignment horizontal="right" vertical="center"/>
    </xf>
    <xf numFmtId="0" fontId="7" fillId="0" borderId="0" xfId="4" applyFont="1" applyAlignment="1" applyProtection="1">
      <alignment horizontal="left" vertical="center" wrapText="1"/>
    </xf>
    <xf numFmtId="0" fontId="7" fillId="0" borderId="0" xfId="4" applyFont="1" applyAlignment="1" applyProtection="1">
      <alignment horizontal="left" vertical="center"/>
    </xf>
    <xf numFmtId="43" fontId="6" fillId="0" borderId="19" xfId="1" applyFont="1" applyFill="1" applyBorder="1" applyAlignment="1">
      <alignment vertical="center"/>
    </xf>
    <xf numFmtId="0" fontId="7" fillId="0" borderId="0" xfId="4" applyFont="1" applyFill="1" applyAlignment="1" applyProtection="1">
      <alignment horizontal="left" vertical="center" wrapText="1"/>
    </xf>
    <xf numFmtId="14" fontId="6" fillId="0" borderId="7" xfId="0" applyNumberFormat="1" applyFont="1" applyAlignment="1">
      <alignment horizontal="center" vertical="center" wrapText="1"/>
    </xf>
    <xf numFmtId="0" fontId="6" fillId="0" borderId="8" xfId="0" applyNumberFormat="1" applyFont="1" applyBorder="1" applyAlignment="1">
      <alignment horizontal="center" vertical="center" wrapText="1"/>
    </xf>
    <xf numFmtId="0" fontId="6" fillId="0" borderId="7" xfId="102" applyFont="1" applyBorder="1" applyAlignment="1" applyProtection="1">
      <alignment horizontal="left" vertical="center"/>
      <protection locked="0"/>
    </xf>
    <xf numFmtId="218" fontId="8" fillId="6" borderId="0" xfId="4" applyNumberFormat="1" applyFont="1" applyFill="1" applyAlignment="1" applyProtection="1">
      <alignment horizontal="left" vertical="center" shrinkToFit="1"/>
      <protection locked="0" hidden="1"/>
    </xf>
    <xf numFmtId="49" fontId="6" fillId="0" borderId="7" xfId="0" applyNumberFormat="1" applyFont="1" applyAlignment="1">
      <alignment horizontal="left" vertical="center"/>
    </xf>
    <xf numFmtId="0" fontId="6" fillId="7" borderId="7" xfId="115" applyFont="1" applyFill="1" applyBorder="1" applyAlignment="1">
      <alignment horizontal="center" vertical="center"/>
    </xf>
    <xf numFmtId="0" fontId="6" fillId="0" borderId="7" xfId="103" applyFont="1" applyBorder="1" applyAlignment="1">
      <alignment horizontal="center" vertical="center" wrapText="1"/>
    </xf>
    <xf numFmtId="0" fontId="6" fillId="0" borderId="9" xfId="0" applyNumberFormat="1" applyFont="1" applyBorder="1" applyAlignment="1">
      <alignment horizontal="center" vertical="center"/>
    </xf>
    <xf numFmtId="0" fontId="6" fillId="7" borderId="7" xfId="0" applyNumberFormat="1" applyFont="1" applyFill="1" applyAlignment="1">
      <alignment horizontal="left" vertical="center"/>
    </xf>
    <xf numFmtId="0" fontId="6" fillId="7" borderId="7" xfId="0" applyNumberFormat="1" applyFont="1" applyFill="1" applyAlignment="1">
      <alignment horizontal="center" vertical="center"/>
    </xf>
    <xf numFmtId="0" fontId="6" fillId="0" borderId="10" xfId="0" applyNumberFormat="1" applyFont="1" applyBorder="1" applyAlignment="1">
      <alignment horizontal="right" vertical="center"/>
    </xf>
    <xf numFmtId="0" fontId="6" fillId="0" borderId="7" xfId="0" applyNumberFormat="1" applyFont="1" applyAlignment="1">
      <alignment horizontal="left" vertical="center" wrapText="1"/>
    </xf>
    <xf numFmtId="14" fontId="6" fillId="0" borderId="7" xfId="0" applyNumberFormat="1" applyFont="1" applyAlignment="1">
      <alignment horizontal="left" vertical="center"/>
    </xf>
    <xf numFmtId="49" fontId="6" fillId="0" borderId="7" xfId="1" applyNumberFormat="1" applyFont="1" applyBorder="1" applyAlignment="1">
      <alignment horizontal="center" vertical="center"/>
    </xf>
    <xf numFmtId="0" fontId="6" fillId="0" borderId="10" xfId="0" applyNumberFormat="1" applyFont="1" applyBorder="1" applyAlignment="1">
      <alignment horizontal="left" vertical="center"/>
    </xf>
    <xf numFmtId="3" fontId="6" fillId="0" borderId="7" xfId="0" applyFont="1" applyAlignment="1">
      <alignment horizontal="center" vertical="center" wrapText="1" shrinkToFit="1"/>
    </xf>
    <xf numFmtId="3" fontId="6" fillId="0" borderId="7" xfId="0" applyFont="1" applyAlignment="1">
      <alignment horizontal="center" vertical="center" shrinkToFit="1"/>
    </xf>
    <xf numFmtId="0" fontId="6" fillId="0" borderId="7" xfId="1" applyNumberFormat="1" applyFont="1" applyBorder="1" applyAlignment="1" applyProtection="1">
      <alignment horizontal="center" vertical="center" wrapText="1"/>
      <protection locked="0"/>
    </xf>
    <xf numFmtId="14" fontId="6" fillId="0" borderId="7" xfId="104" applyNumberFormat="1" applyFont="1" applyBorder="1" applyAlignment="1" applyProtection="1">
      <alignment horizontal="center" vertical="center" wrapText="1" shrinkToFit="1"/>
      <protection locked="0"/>
    </xf>
    <xf numFmtId="9" fontId="6" fillId="0" borderId="7" xfId="1" applyNumberFormat="1" applyFont="1" applyBorder="1" applyAlignment="1" applyProtection="1">
      <alignment horizontal="center" vertical="center" wrapText="1"/>
      <protection locked="0"/>
    </xf>
    <xf numFmtId="10" fontId="6" fillId="0" borderId="7" xfId="104" applyNumberFormat="1" applyFont="1" applyBorder="1" applyAlignment="1" applyProtection="1">
      <alignment vertical="center" shrinkToFit="1"/>
      <protection locked="0"/>
    </xf>
    <xf numFmtId="0" fontId="17" fillId="0" borderId="7" xfId="4" applyFont="1" applyBorder="1" applyAlignment="1" applyProtection="1">
      <alignment vertical="center"/>
    </xf>
    <xf numFmtId="0" fontId="17" fillId="0" borderId="7" xfId="0" applyNumberFormat="1" applyFont="1" applyAlignment="1">
      <alignment vertical="center"/>
    </xf>
    <xf numFmtId="0" fontId="6" fillId="0" borderId="15" xfId="0" applyNumberFormat="1" applyFont="1" applyBorder="1" applyAlignment="1">
      <alignment horizontal="center" vertical="center" wrapText="1"/>
    </xf>
    <xf numFmtId="49" fontId="18" fillId="8" borderId="7" xfId="97" applyNumberFormat="1" applyFont="1" applyFill="1" applyBorder="1" applyAlignment="1" applyProtection="1">
      <alignment horizontal="center" vertical="center" wrapText="1"/>
      <protection locked="0"/>
    </xf>
    <xf numFmtId="224" fontId="11" fillId="6" borderId="7" xfId="0" applyNumberFormat="1" applyFont="1" applyFill="1" applyAlignment="1">
      <alignment horizontal="center" vertical="center" wrapText="1"/>
    </xf>
    <xf numFmtId="0" fontId="2" fillId="0" borderId="7" xfId="110" applyFont="1" applyBorder="1">
      <alignment vertical="center"/>
    </xf>
    <xf numFmtId="57" fontId="11" fillId="6" borderId="7" xfId="0" applyNumberFormat="1" applyFont="1" applyFill="1" applyAlignment="1">
      <alignment horizontal="center" vertical="center"/>
    </xf>
    <xf numFmtId="222" fontId="11" fillId="8" borderId="7" xfId="0" applyNumberFormat="1" applyFont="1" applyFill="1" applyAlignment="1">
      <alignment vertical="center"/>
    </xf>
    <xf numFmtId="43" fontId="6" fillId="0" borderId="10" xfId="0" applyNumberFormat="1" applyFont="1" applyBorder="1" applyAlignment="1">
      <alignment horizontal="center" vertical="center"/>
    </xf>
    <xf numFmtId="224" fontId="19" fillId="6" borderId="7" xfId="0" applyNumberFormat="1" applyFont="1" applyFill="1" applyAlignment="1">
      <alignment horizontal="center" vertical="center" wrapText="1"/>
    </xf>
    <xf numFmtId="43" fontId="11" fillId="8" borderId="7" xfId="1" applyFont="1" applyFill="1" applyBorder="1" applyAlignment="1">
      <alignment vertical="center"/>
    </xf>
    <xf numFmtId="0" fontId="2" fillId="0" borderId="10" xfId="110" applyFont="1" applyBorder="1">
      <alignment vertical="center"/>
    </xf>
    <xf numFmtId="224" fontId="11" fillId="7" borderId="7" xfId="0" applyNumberFormat="1" applyFont="1" applyFill="1" applyAlignment="1">
      <alignment horizontal="center" vertical="center" wrapText="1"/>
    </xf>
    <xf numFmtId="0" fontId="2" fillId="7" borderId="21" xfId="110" applyFont="1" applyFill="1" applyBorder="1">
      <alignment vertical="center"/>
    </xf>
    <xf numFmtId="57" fontId="11" fillId="7" borderId="7" xfId="0" applyNumberFormat="1" applyFont="1" applyFill="1" applyAlignment="1">
      <alignment horizontal="center" vertical="center"/>
    </xf>
    <xf numFmtId="43" fontId="11" fillId="8" borderId="15" xfId="1" applyFont="1" applyFill="1" applyBorder="1" applyAlignment="1">
      <alignment vertical="center"/>
    </xf>
    <xf numFmtId="0" fontId="2" fillId="0" borderId="21" xfId="110" applyFont="1" applyBorder="1">
      <alignment vertical="center"/>
    </xf>
    <xf numFmtId="224" fontId="11" fillId="0" borderId="7" xfId="103" applyNumberFormat="1" applyFont="1" applyBorder="1" applyAlignment="1">
      <alignment horizontal="center" vertical="center" wrapText="1"/>
    </xf>
    <xf numFmtId="224" fontId="11" fillId="6" borderId="5" xfId="0" applyNumberFormat="1" applyFont="1" applyFill="1" applyBorder="1" applyAlignment="1">
      <alignment horizontal="center" vertical="center" wrapText="1"/>
    </xf>
    <xf numFmtId="224" fontId="11" fillId="0" borderId="7" xfId="0" applyNumberFormat="1" applyFont="1" applyAlignment="1">
      <alignment horizontal="center" vertical="center" wrapText="1"/>
    </xf>
    <xf numFmtId="224" fontId="11" fillId="6" borderId="15" xfId="0" applyNumberFormat="1" applyFont="1" applyFill="1" applyBorder="1" applyAlignment="1">
      <alignment horizontal="center" vertical="center" wrapText="1"/>
    </xf>
    <xf numFmtId="224" fontId="11" fillId="6" borderId="22" xfId="0" applyNumberFormat="1" applyFont="1" applyFill="1" applyBorder="1" applyAlignment="1">
      <alignment horizontal="center" vertical="center" wrapText="1"/>
    </xf>
    <xf numFmtId="0" fontId="2" fillId="7" borderId="7" xfId="106" applyNumberFormat="1" applyFont="1" applyFill="1"/>
    <xf numFmtId="0" fontId="2" fillId="7" borderId="7" xfId="106" applyNumberFormat="1" applyFont="1" applyFill="1" applyAlignment="1">
      <alignment horizontal="center"/>
    </xf>
    <xf numFmtId="0" fontId="2" fillId="0" borderId="7" xfId="106" applyNumberFormat="1" applyFont="1" applyAlignment="1">
      <alignment horizontal="center"/>
    </xf>
    <xf numFmtId="0" fontId="14" fillId="0" borderId="7" xfId="106" applyNumberFormat="1" applyFont="1" applyAlignment="1">
      <alignment horizontal="center"/>
    </xf>
    <xf numFmtId="217" fontId="2" fillId="0" borderId="7" xfId="106" applyNumberFormat="1" applyFont="1" applyAlignment="1">
      <alignment horizontal="center"/>
    </xf>
    <xf numFmtId="14" fontId="2" fillId="0" borderId="7" xfId="106" applyNumberFormat="1" applyFont="1" applyAlignment="1">
      <alignment horizontal="center"/>
    </xf>
    <xf numFmtId="0" fontId="2" fillId="0" borderId="0" xfId="106" applyNumberFormat="1" applyFont="1" applyBorder="1"/>
    <xf numFmtId="0" fontId="2" fillId="0" borderId="0" xfId="106" applyNumberFormat="1" applyFont="1" applyBorder="1" applyAlignment="1">
      <alignment horizontal="center"/>
    </xf>
    <xf numFmtId="0" fontId="2" fillId="5" borderId="7" xfId="106" applyNumberFormat="1" applyFont="1" applyFill="1"/>
    <xf numFmtId="222" fontId="21" fillId="6" borderId="7" xfId="106" applyNumberFormat="1" applyFont="1" applyFill="1" applyAlignment="1">
      <alignment horizontal="center"/>
    </xf>
    <xf numFmtId="0" fontId="2" fillId="5" borderId="7" xfId="106" applyNumberFormat="1" applyFont="1" applyFill="1" applyAlignment="1">
      <alignment horizontal="center"/>
    </xf>
    <xf numFmtId="222" fontId="21" fillId="5" borderId="7" xfId="106" applyNumberFormat="1" applyFont="1" applyFill="1" applyAlignment="1">
      <alignment horizontal="center"/>
    </xf>
    <xf numFmtId="222" fontId="2" fillId="5" borderId="7" xfId="106" applyNumberFormat="1" applyFont="1" applyFill="1" applyAlignment="1">
      <alignment horizontal="center"/>
    </xf>
    <xf numFmtId="1" fontId="2" fillId="7" borderId="7" xfId="106" applyNumberFormat="1" applyFont="1" applyFill="1" applyAlignment="1">
      <alignment horizontal="center"/>
    </xf>
    <xf numFmtId="1" fontId="2" fillId="0" borderId="7" xfId="106" applyNumberFormat="1" applyFont="1" applyAlignment="1">
      <alignment horizontal="center"/>
    </xf>
    <xf numFmtId="0" fontId="20" fillId="0" borderId="0" xfId="0" applyNumberFormat="1" applyFont="1" applyBorder="1"/>
    <xf numFmtId="0" fontId="22" fillId="0" borderId="0" xfId="4" applyNumberFormat="1" applyBorder="1" applyAlignment="1" applyProtection="1"/>
    <xf numFmtId="0" fontId="20" fillId="0" borderId="7" xfId="0" applyNumberFormat="1" applyFont="1"/>
    <xf numFmtId="31" fontId="0" fillId="0" borderId="7" xfId="0" applyNumberFormat="1"/>
    <xf numFmtId="43" fontId="0" fillId="0" borderId="7" xfId="1" applyFont="1" applyBorder="1"/>
    <xf numFmtId="9" fontId="0" fillId="0" borderId="7" xfId="2" applyFont="1" applyBorder="1"/>
    <xf numFmtId="0" fontId="26" fillId="0" borderId="11" xfId="0" applyNumberFormat="1" applyFont="1" applyBorder="1" applyAlignment="1">
      <alignment horizontal="center" vertical="center" wrapText="1"/>
    </xf>
    <xf numFmtId="3" fontId="26" fillId="0" borderId="7" xfId="0" applyFont="1" applyAlignment="1">
      <alignment vertical="center" wrapText="1"/>
    </xf>
    <xf numFmtId="221" fontId="26" fillId="0" borderId="7" xfId="0" applyNumberFormat="1" applyFont="1" applyAlignment="1">
      <alignment horizontal="center" vertical="center" wrapText="1"/>
    </xf>
    <xf numFmtId="3" fontId="26" fillId="0" borderId="7" xfId="0" applyFont="1" applyAlignment="1">
      <alignment horizontal="left" vertical="center" wrapText="1"/>
    </xf>
    <xf numFmtId="0" fontId="26" fillId="0" borderId="7" xfId="0" applyNumberFormat="1" applyFont="1" applyAlignment="1">
      <alignment horizontal="center" vertical="center" wrapText="1"/>
    </xf>
    <xf numFmtId="0" fontId="26" fillId="0" borderId="24" xfId="0" applyNumberFormat="1" applyFont="1" applyFill="1" applyBorder="1" applyAlignment="1">
      <alignment vertical="center"/>
    </xf>
    <xf numFmtId="0" fontId="26" fillId="0" borderId="7" xfId="0" applyNumberFormat="1" applyFont="1" applyAlignment="1">
      <alignment horizontal="center" vertical="center"/>
    </xf>
    <xf numFmtId="3" fontId="26" fillId="0" borderId="7" xfId="0" applyFont="1" applyAlignment="1">
      <alignment vertical="center"/>
    </xf>
    <xf numFmtId="3" fontId="26" fillId="0" borderId="7" xfId="0" applyFont="1" applyAlignment="1">
      <alignment horizontal="left" vertical="center"/>
    </xf>
    <xf numFmtId="0" fontId="26" fillId="0" borderId="7" xfId="0" applyNumberFormat="1" applyFont="1" applyFill="1" applyBorder="1" applyAlignment="1">
      <alignment vertical="center"/>
    </xf>
    <xf numFmtId="222" fontId="6" fillId="0" borderId="7" xfId="0" applyNumberFormat="1" applyFont="1" applyAlignment="1">
      <alignment vertical="center"/>
    </xf>
    <xf numFmtId="222" fontId="6" fillId="0" borderId="0" xfId="0" applyNumberFormat="1" applyFont="1" applyBorder="1" applyAlignment="1">
      <alignment vertical="center"/>
    </xf>
    <xf numFmtId="0" fontId="6" fillId="0" borderId="0" xfId="111" applyFont="1" applyAlignment="1">
      <alignment vertical="center"/>
    </xf>
    <xf numFmtId="0" fontId="15" fillId="0" borderId="0" xfId="111" applyFont="1" applyAlignment="1">
      <alignment vertical="center"/>
    </xf>
    <xf numFmtId="0" fontId="15" fillId="0" borderId="0" xfId="111" applyFont="1" applyAlignment="1">
      <alignment horizontal="left" vertical="center"/>
    </xf>
    <xf numFmtId="49" fontId="15" fillId="0" borderId="0" xfId="111" applyNumberFormat="1" applyFont="1" applyAlignment="1">
      <alignment vertical="center"/>
    </xf>
    <xf numFmtId="226" fontId="15" fillId="0" borderId="0" xfId="111" applyNumberFormat="1" applyFont="1" applyAlignment="1">
      <alignment vertical="center"/>
    </xf>
    <xf numFmtId="218" fontId="27" fillId="0" borderId="0" xfId="4" applyNumberFormat="1" applyFont="1" applyFill="1" applyAlignment="1" applyProtection="1">
      <alignment horizontal="left" vertical="center" shrinkToFit="1"/>
      <protection locked="0" hidden="1"/>
    </xf>
    <xf numFmtId="0" fontId="27" fillId="0" borderId="0" xfId="4" applyFont="1" applyFill="1" applyAlignment="1" applyProtection="1">
      <alignment horizontal="left" vertical="center" wrapText="1"/>
    </xf>
    <xf numFmtId="0" fontId="6" fillId="0" borderId="7" xfId="103" applyFont="1" applyBorder="1" applyAlignment="1">
      <alignment horizontal="center" vertical="center"/>
    </xf>
    <xf numFmtId="1" fontId="6" fillId="0" borderId="7" xfId="103" applyNumberFormat="1" applyFont="1" applyBorder="1" applyAlignment="1">
      <alignment horizontal="left" vertical="center"/>
    </xf>
    <xf numFmtId="58" fontId="6" fillId="0" borderId="7" xfId="111" applyNumberFormat="1" applyFont="1" applyBorder="1" applyAlignment="1">
      <alignment horizontal="center" vertical="center"/>
    </xf>
    <xf numFmtId="58" fontId="6" fillId="0" borderId="7" xfId="0" applyNumberFormat="1" applyFont="1" applyAlignment="1">
      <alignment horizontal="center" vertical="center"/>
    </xf>
    <xf numFmtId="0" fontId="6" fillId="0" borderId="7" xfId="111" applyFont="1" applyBorder="1" applyAlignment="1">
      <alignment horizontal="center" vertical="center"/>
    </xf>
    <xf numFmtId="227" fontId="6" fillId="0" borderId="7" xfId="103" applyNumberFormat="1" applyFont="1" applyBorder="1" applyAlignment="1">
      <alignment vertical="center"/>
    </xf>
    <xf numFmtId="0" fontId="6" fillId="0" borderId="7" xfId="103" applyFont="1" applyBorder="1" applyAlignment="1">
      <alignment vertical="center"/>
    </xf>
    <xf numFmtId="43" fontId="6" fillId="0" borderId="7" xfId="103" applyNumberFormat="1" applyFont="1" applyBorder="1" applyAlignment="1">
      <alignment horizontal="right" vertical="center"/>
    </xf>
    <xf numFmtId="0" fontId="6" fillId="0" borderId="10" xfId="103" applyFont="1" applyBorder="1" applyAlignment="1">
      <alignment horizontal="center" vertical="center"/>
    </xf>
    <xf numFmtId="49" fontId="6" fillId="0" borderId="7" xfId="103" applyNumberFormat="1" applyFont="1" applyBorder="1" applyAlignment="1">
      <alignment vertical="center"/>
    </xf>
    <xf numFmtId="14" fontId="6" fillId="0" borderId="0" xfId="0" applyNumberFormat="1" applyFont="1" applyBorder="1" applyAlignment="1">
      <alignment horizontal="right" vertical="center"/>
    </xf>
    <xf numFmtId="0" fontId="6" fillId="0" borderId="7" xfId="115" applyFont="1" applyBorder="1" applyAlignment="1">
      <alignment horizontal="center" vertical="center"/>
    </xf>
    <xf numFmtId="0" fontId="6" fillId="0" borderId="15" xfId="115" applyFont="1" applyBorder="1" applyAlignment="1">
      <alignment horizontal="center" vertical="center" wrapText="1"/>
    </xf>
    <xf numFmtId="3" fontId="6" fillId="0" borderId="15" xfId="0" applyFont="1" applyBorder="1" applyAlignment="1">
      <alignment horizontal="center" vertical="center" wrapText="1"/>
    </xf>
    <xf numFmtId="43" fontId="6" fillId="0" borderId="15" xfId="1" applyFont="1" applyFill="1" applyBorder="1" applyAlignment="1">
      <alignment horizontal="center" vertical="center" wrapText="1"/>
    </xf>
    <xf numFmtId="3" fontId="6" fillId="0" borderId="0" xfId="0" applyFont="1" applyBorder="1" applyAlignment="1">
      <alignment horizontal="center" vertical="center"/>
    </xf>
    <xf numFmtId="224" fontId="6" fillId="0" borderId="0" xfId="0" applyNumberFormat="1" applyFont="1" applyBorder="1" applyAlignment="1">
      <alignment vertical="center"/>
    </xf>
    <xf numFmtId="224" fontId="6" fillId="0" borderId="0" xfId="0" applyNumberFormat="1" applyFont="1" applyBorder="1" applyAlignment="1">
      <alignment horizontal="center" vertical="center" wrapText="1"/>
    </xf>
    <xf numFmtId="4" fontId="6" fillId="0" borderId="5" xfId="104" applyNumberFormat="1" applyFont="1" applyBorder="1" applyAlignment="1">
      <alignment horizontal="center" vertical="center"/>
    </xf>
    <xf numFmtId="4" fontId="6" fillId="0" borderId="15" xfId="104" applyNumberFormat="1" applyFont="1" applyBorder="1" applyAlignment="1">
      <alignment horizontal="center" vertical="center"/>
    </xf>
    <xf numFmtId="222" fontId="6" fillId="0" borderId="7" xfId="0" applyNumberFormat="1" applyFont="1" applyAlignment="1">
      <alignment horizontal="center" vertical="center"/>
    </xf>
    <xf numFmtId="222" fontId="6" fillId="0" borderId="7" xfId="0" applyNumberFormat="1" applyFont="1" applyAlignment="1">
      <alignment horizontal="right" vertical="center"/>
    </xf>
    <xf numFmtId="222" fontId="6" fillId="0" borderId="8" xfId="0" applyNumberFormat="1" applyFont="1" applyBorder="1" applyAlignment="1">
      <alignment horizontal="right" vertical="center"/>
    </xf>
    <xf numFmtId="43" fontId="6" fillId="0" borderId="7" xfId="1" applyFont="1" applyBorder="1" applyAlignment="1">
      <alignment horizontal="right" vertical="center"/>
    </xf>
    <xf numFmtId="43" fontId="6" fillId="0" borderId="0" xfId="0" applyNumberFormat="1" applyFont="1" applyBorder="1" applyAlignment="1">
      <alignment horizontal="center" vertical="center"/>
    </xf>
    <xf numFmtId="3" fontId="6" fillId="0" borderId="8" xfId="0" applyFont="1" applyBorder="1" applyAlignment="1">
      <alignment horizontal="center" vertical="center"/>
    </xf>
    <xf numFmtId="3" fontId="6" fillId="0" borderId="9" xfId="0" applyFont="1" applyBorder="1" applyAlignment="1">
      <alignment horizontal="center" vertical="center"/>
    </xf>
    <xf numFmtId="3" fontId="6" fillId="0" borderId="10" xfId="0" applyFont="1" applyBorder="1" applyAlignment="1">
      <alignment horizontal="center" vertical="center"/>
    </xf>
    <xf numFmtId="224" fontId="6" fillId="0" borderId="7" xfId="0" applyNumberFormat="1" applyFont="1" applyAlignment="1">
      <alignment horizontal="center" vertical="center"/>
    </xf>
    <xf numFmtId="0" fontId="6" fillId="0" borderId="0" xfId="0" applyNumberFormat="1" applyFont="1" applyBorder="1" applyAlignment="1">
      <alignment vertical="center" shrinkToFit="1"/>
    </xf>
    <xf numFmtId="0" fontId="6" fillId="0" borderId="0" xfId="0" applyNumberFormat="1" applyFont="1" applyBorder="1" applyAlignment="1">
      <alignment horizontal="center" vertical="center" shrinkToFit="1"/>
    </xf>
    <xf numFmtId="0" fontId="5" fillId="0" borderId="0" xfId="0" applyNumberFormat="1" applyFont="1" applyBorder="1" applyAlignment="1">
      <alignment vertical="center" wrapText="1"/>
    </xf>
    <xf numFmtId="3" fontId="6" fillId="0" borderId="7" xfId="0" applyFont="1" applyAlignment="1">
      <alignment horizontal="left" vertical="center" shrinkToFit="1"/>
    </xf>
    <xf numFmtId="0" fontId="6" fillId="7" borderId="7" xfId="0" applyNumberFormat="1" applyFont="1" applyFill="1" applyAlignment="1">
      <alignment horizontal="center" vertical="center" shrinkToFit="1"/>
    </xf>
    <xf numFmtId="3" fontId="6" fillId="0" borderId="7" xfId="0" applyFont="1" applyAlignment="1">
      <alignment horizontal="right" vertical="center"/>
    </xf>
    <xf numFmtId="4" fontId="6" fillId="0" borderId="7" xfId="0" applyNumberFormat="1" applyFont="1" applyAlignment="1">
      <alignment horizontal="right" vertical="center"/>
    </xf>
    <xf numFmtId="4" fontId="6" fillId="0" borderId="7" xfId="0" applyNumberFormat="1" applyFont="1" applyAlignment="1">
      <alignment vertical="center"/>
    </xf>
    <xf numFmtId="228" fontId="6" fillId="7" borderId="7" xfId="0" applyNumberFormat="1" applyFont="1" applyFill="1" applyAlignment="1">
      <alignment horizontal="center" vertical="center"/>
    </xf>
    <xf numFmtId="0" fontId="6" fillId="0" borderId="7" xfId="0" applyNumberFormat="1" applyFont="1" applyAlignment="1">
      <alignment horizontal="left" vertical="center" shrinkToFit="1"/>
    </xf>
    <xf numFmtId="0" fontId="6" fillId="7" borderId="7" xfId="0" applyNumberFormat="1" applyFont="1" applyFill="1" applyAlignment="1">
      <alignment vertical="center"/>
    </xf>
    <xf numFmtId="0" fontId="17" fillId="0" borderId="7" xfId="4" applyFont="1" applyBorder="1" applyAlignment="1" applyProtection="1">
      <alignment horizontal="center" vertical="center"/>
    </xf>
    <xf numFmtId="0" fontId="17" fillId="0" borderId="7" xfId="0" applyNumberFormat="1" applyFont="1" applyAlignment="1">
      <alignment horizontal="center" vertical="center"/>
    </xf>
    <xf numFmtId="4" fontId="6" fillId="5" borderId="0" xfId="0" applyNumberFormat="1" applyFont="1" applyFill="1" applyBorder="1" applyAlignment="1">
      <alignment vertical="center"/>
    </xf>
    <xf numFmtId="43" fontId="6" fillId="5" borderId="0" xfId="0" applyNumberFormat="1" applyFont="1" applyFill="1" applyBorder="1" applyAlignment="1">
      <alignment vertical="center"/>
    </xf>
    <xf numFmtId="4" fontId="6" fillId="7" borderId="0" xfId="0" applyNumberFormat="1" applyFont="1" applyFill="1" applyBorder="1" applyAlignment="1">
      <alignment vertical="center"/>
    </xf>
    <xf numFmtId="43" fontId="6" fillId="7" borderId="0" xfId="0" applyNumberFormat="1" applyFont="1" applyFill="1" applyBorder="1" applyAlignment="1">
      <alignment vertical="center"/>
    </xf>
    <xf numFmtId="4" fontId="6" fillId="0" borderId="0" xfId="0" applyNumberFormat="1" applyFont="1" applyBorder="1" applyAlignment="1">
      <alignment vertical="center"/>
    </xf>
    <xf numFmtId="222" fontId="21" fillId="0" borderId="7" xfId="0" applyNumberFormat="1" applyFont="1" applyAlignment="1" applyProtection="1">
      <alignment horizontal="right" vertical="center"/>
      <protection locked="0"/>
    </xf>
    <xf numFmtId="43" fontId="6" fillId="0" borderId="0" xfId="1" applyFont="1" applyFill="1" applyAlignment="1">
      <alignment vertical="center"/>
    </xf>
    <xf numFmtId="43" fontId="6" fillId="0" borderId="0" xfId="1" applyFont="1" applyFill="1" applyAlignment="1">
      <alignment horizontal="center" vertical="center" wrapText="1"/>
    </xf>
    <xf numFmtId="229" fontId="6" fillId="0" borderId="7" xfId="0" applyNumberFormat="1" applyFont="1" applyAlignment="1">
      <alignment vertical="center"/>
    </xf>
    <xf numFmtId="185" fontId="6" fillId="0" borderId="7" xfId="0" applyNumberFormat="1" applyFont="1" applyAlignment="1">
      <alignment horizontal="right" vertical="center"/>
    </xf>
    <xf numFmtId="230" fontId="6" fillId="0" borderId="0" xfId="3" applyNumberFormat="1" applyFont="1" applyFill="1" applyAlignment="1">
      <alignment vertical="center"/>
    </xf>
    <xf numFmtId="230" fontId="6" fillId="0" borderId="7" xfId="3" applyNumberFormat="1" applyFont="1" applyFill="1" applyBorder="1" applyAlignment="1">
      <alignment vertical="center"/>
    </xf>
    <xf numFmtId="0" fontId="15" fillId="0" borderId="10" xfId="0" applyNumberFormat="1" applyFont="1" applyBorder="1" applyAlignment="1">
      <alignment vertical="center"/>
    </xf>
    <xf numFmtId="43" fontId="6" fillId="0" borderId="7" xfId="1" applyFont="1" applyFill="1" applyBorder="1" applyAlignment="1">
      <alignment vertical="center"/>
    </xf>
    <xf numFmtId="43" fontId="6" fillId="0" borderId="0" xfId="1" applyFont="1" applyFill="1" applyBorder="1" applyAlignment="1" applyProtection="1">
      <alignment horizontal="center" vertical="center" shrinkToFit="1"/>
      <protection hidden="1"/>
    </xf>
    <xf numFmtId="43" fontId="6" fillId="0" borderId="0" xfId="1" applyFont="1" applyFill="1" applyBorder="1" applyAlignment="1">
      <alignment vertical="center"/>
    </xf>
    <xf numFmtId="9" fontId="6" fillId="0" borderId="7" xfId="0" applyNumberFormat="1" applyFont="1" applyAlignment="1">
      <alignment horizontal="center" vertical="center"/>
    </xf>
    <xf numFmtId="14" fontId="6" fillId="0" borderId="0" xfId="0" applyNumberFormat="1" applyFont="1" applyBorder="1" applyAlignment="1">
      <alignment horizontal="center" vertical="center"/>
    </xf>
    <xf numFmtId="222" fontId="6" fillId="0" borderId="0" xfId="0" applyNumberFormat="1" applyFont="1" applyBorder="1" applyAlignment="1">
      <alignment horizontal="center" vertical="center" wrapText="1"/>
    </xf>
    <xf numFmtId="43" fontId="6" fillId="0" borderId="8" xfId="1" applyFont="1" applyBorder="1" applyAlignment="1">
      <alignment horizontal="right" vertical="center"/>
    </xf>
    <xf numFmtId="43" fontId="6" fillId="0" borderId="10" xfId="1" applyFont="1" applyBorder="1" applyAlignment="1">
      <alignment horizontal="right" vertical="center"/>
    </xf>
    <xf numFmtId="0" fontId="8" fillId="0" borderId="0" xfId="4" applyFont="1" applyFill="1" applyAlignment="1" applyProtection="1">
      <alignment horizontal="left" vertical="center"/>
    </xf>
    <xf numFmtId="222" fontId="6" fillId="0" borderId="8"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0" fontId="6" fillId="0" borderId="10" xfId="105" applyFont="1" applyBorder="1" applyAlignment="1">
      <alignment horizontal="right" vertical="center" wrapText="1"/>
    </xf>
    <xf numFmtId="43" fontId="6" fillId="0" borderId="7" xfId="105" applyNumberFormat="1" applyFont="1" applyBorder="1" applyAlignment="1">
      <alignment horizontal="right" vertical="center" wrapText="1"/>
    </xf>
    <xf numFmtId="0" fontId="6" fillId="0" borderId="10" xfId="105" applyFont="1" applyBorder="1" applyAlignment="1">
      <alignment horizontal="right" vertical="center"/>
    </xf>
    <xf numFmtId="43" fontId="6" fillId="0" borderId="7" xfId="105" applyNumberFormat="1" applyFont="1" applyBorder="1" applyAlignment="1">
      <alignment horizontal="right" vertical="center"/>
    </xf>
    <xf numFmtId="49" fontId="6" fillId="0" borderId="0" xfId="0" applyNumberFormat="1" applyFont="1" applyBorder="1" applyAlignment="1">
      <alignment horizontal="center" vertical="center"/>
    </xf>
    <xf numFmtId="0" fontId="8" fillId="0" borderId="0" xfId="4" applyFont="1" applyAlignment="1" applyProtection="1">
      <alignment vertical="center" wrapText="1"/>
    </xf>
    <xf numFmtId="49" fontId="6" fillId="0" borderId="15" xfId="0" applyNumberFormat="1" applyFont="1" applyBorder="1" applyAlignment="1">
      <alignment horizontal="left" vertical="center"/>
    </xf>
    <xf numFmtId="0" fontId="6" fillId="0" borderId="21" xfId="105" applyFont="1" applyBorder="1" applyAlignment="1">
      <alignment horizontal="right" vertical="center"/>
    </xf>
    <xf numFmtId="0" fontId="6" fillId="0" borderId="15" xfId="0" applyNumberFormat="1" applyFont="1" applyBorder="1" applyAlignment="1">
      <alignment horizontal="right" vertical="center"/>
    </xf>
    <xf numFmtId="0" fontId="6" fillId="0" borderId="15" xfId="0" applyNumberFormat="1" applyFont="1" applyBorder="1" applyAlignment="1">
      <alignment vertical="center"/>
    </xf>
    <xf numFmtId="43" fontId="6" fillId="0" borderId="15" xfId="105" applyNumberFormat="1" applyFont="1" applyBorder="1" applyAlignment="1">
      <alignment horizontal="right" vertical="center"/>
    </xf>
    <xf numFmtId="0" fontId="6" fillId="0" borderId="21" xfId="0" applyNumberFormat="1" applyFont="1" applyBorder="1" applyAlignment="1">
      <alignment horizontal="center" vertical="center"/>
    </xf>
    <xf numFmtId="0" fontId="6" fillId="0" borderId="21" xfId="0" applyNumberFormat="1" applyFont="1" applyBorder="1" applyAlignment="1">
      <alignment vertical="center"/>
    </xf>
    <xf numFmtId="0" fontId="6" fillId="0" borderId="21" xfId="0" applyNumberFormat="1" applyFont="1" applyBorder="1" applyAlignment="1">
      <alignment horizontal="right" vertical="center"/>
    </xf>
    <xf numFmtId="0" fontId="6" fillId="0" borderId="0" xfId="105" applyFont="1" applyAlignment="1">
      <alignment vertical="center"/>
    </xf>
    <xf numFmtId="43" fontId="6" fillId="0" borderId="0" xfId="105" applyNumberFormat="1" applyFont="1" applyAlignment="1">
      <alignment vertical="center"/>
    </xf>
    <xf numFmtId="0" fontId="28" fillId="0" borderId="0" xfId="0" applyNumberFormat="1" applyFont="1" applyBorder="1" applyAlignment="1">
      <alignment vertical="center"/>
    </xf>
    <xf numFmtId="229" fontId="6" fillId="0" borderId="0" xfId="0" applyNumberFormat="1" applyFont="1" applyBorder="1" applyAlignment="1">
      <alignment vertical="center"/>
    </xf>
    <xf numFmtId="43" fontId="6" fillId="0" borderId="0" xfId="1" applyFont="1" applyAlignment="1">
      <alignment vertical="center"/>
    </xf>
    <xf numFmtId="229" fontId="8" fillId="0" borderId="0" xfId="4" applyNumberFormat="1" applyFont="1" applyAlignment="1" applyProtection="1">
      <alignment vertical="center" wrapText="1"/>
    </xf>
    <xf numFmtId="43" fontId="6" fillId="0" borderId="0" xfId="1" applyFont="1" applyAlignment="1">
      <alignment horizontal="center" vertical="center" wrapText="1"/>
    </xf>
    <xf numFmtId="0" fontId="29" fillId="0" borderId="7" xfId="0" applyNumberFormat="1" applyFont="1" applyAlignment="1">
      <alignment horizontal="left" vertical="center"/>
    </xf>
    <xf numFmtId="185" fontId="6" fillId="0" borderId="7" xfId="105" applyNumberFormat="1" applyFont="1" applyBorder="1" applyAlignment="1">
      <alignment horizontal="right" vertical="center" wrapText="1"/>
    </xf>
    <xf numFmtId="0" fontId="6" fillId="0" borderId="7" xfId="105" applyFont="1" applyBorder="1" applyAlignment="1">
      <alignment horizontal="right" vertical="center" wrapText="1"/>
    </xf>
    <xf numFmtId="10" fontId="6" fillId="0" borderId="0" xfId="0" applyNumberFormat="1" applyFont="1" applyBorder="1" applyAlignment="1">
      <alignment horizontal="center" vertical="center"/>
    </xf>
    <xf numFmtId="231" fontId="6" fillId="0" borderId="0" xfId="0" applyNumberFormat="1" applyFont="1" applyBorder="1" applyAlignment="1">
      <alignment horizontal="center" vertical="center"/>
    </xf>
    <xf numFmtId="0" fontId="30" fillId="0" borderId="7" xfId="0" applyNumberFormat="1" applyFont="1" applyAlignment="1">
      <alignment horizontal="left" vertical="center"/>
    </xf>
    <xf numFmtId="231" fontId="6" fillId="0" borderId="7" xfId="0" applyNumberFormat="1" applyFont="1" applyAlignment="1">
      <alignment horizontal="right" vertical="center"/>
    </xf>
    <xf numFmtId="231" fontId="6" fillId="0" borderId="7" xfId="105" applyNumberFormat="1" applyFont="1" applyBorder="1" applyAlignment="1">
      <alignment horizontal="right" vertical="center" wrapText="1"/>
    </xf>
    <xf numFmtId="229" fontId="6" fillId="0" borderId="7" xfId="0" applyNumberFormat="1" applyFont="1" applyAlignment="1">
      <alignment horizontal="right" vertical="center"/>
    </xf>
    <xf numFmtId="0" fontId="28" fillId="0" borderId="7" xfId="0" applyNumberFormat="1" applyFont="1" applyAlignment="1">
      <alignment vertical="center"/>
    </xf>
    <xf numFmtId="43" fontId="28" fillId="0" borderId="7" xfId="105" applyNumberFormat="1" applyFont="1" applyBorder="1" applyAlignment="1">
      <alignment horizontal="right" vertical="center" wrapText="1"/>
    </xf>
    <xf numFmtId="0" fontId="28" fillId="0" borderId="7" xfId="0" applyNumberFormat="1" applyFont="1" applyAlignment="1">
      <alignment horizontal="center" vertical="center"/>
    </xf>
    <xf numFmtId="0" fontId="28" fillId="0" borderId="7" xfId="0" applyNumberFormat="1" applyFont="1" applyAlignment="1">
      <alignment horizontal="left" vertical="center"/>
    </xf>
    <xf numFmtId="229" fontId="28" fillId="0" borderId="7" xfId="0" applyNumberFormat="1" applyFont="1" applyAlignment="1">
      <alignment vertical="center"/>
    </xf>
    <xf numFmtId="43" fontId="28" fillId="0" borderId="7" xfId="1" applyFont="1" applyFill="1" applyBorder="1" applyAlignment="1">
      <alignment vertical="center"/>
    </xf>
    <xf numFmtId="0" fontId="28" fillId="0" borderId="7" xfId="0" applyNumberFormat="1" applyFont="1" applyAlignment="1">
      <alignment horizontal="right" vertical="center"/>
    </xf>
    <xf numFmtId="43" fontId="28" fillId="0" borderId="7" xfId="0" applyNumberFormat="1" applyFont="1" applyAlignment="1">
      <alignment horizontal="right" vertical="center"/>
    </xf>
    <xf numFmtId="0" fontId="28" fillId="0" borderId="7" xfId="105" applyFont="1" applyBorder="1" applyAlignment="1">
      <alignment horizontal="right" vertical="center" wrapText="1"/>
    </xf>
    <xf numFmtId="49"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31" fontId="28" fillId="0" borderId="0" xfId="0" applyNumberFormat="1" applyFont="1" applyBorder="1" applyAlignment="1">
      <alignment horizontal="center" vertical="center"/>
    </xf>
    <xf numFmtId="0" fontId="6" fillId="0" borderId="7" xfId="105" applyFont="1" applyBorder="1" applyAlignment="1">
      <alignment horizontal="right" vertical="center"/>
    </xf>
    <xf numFmtId="43" fontId="6" fillId="0" borderId="0" xfId="1" applyFont="1" applyFill="1" applyAlignment="1">
      <alignment horizontal="right" vertical="center"/>
    </xf>
    <xf numFmtId="229" fontId="6" fillId="0" borderId="10" xfId="0" applyNumberFormat="1" applyFont="1" applyBorder="1" applyAlignment="1">
      <alignment vertical="center"/>
    </xf>
    <xf numFmtId="0" fontId="6" fillId="0" borderId="10" xfId="0" applyNumberFormat="1" applyFont="1" applyBorder="1" applyAlignment="1">
      <alignment vertical="center"/>
    </xf>
    <xf numFmtId="230" fontId="6" fillId="0" borderId="0" xfId="105" applyNumberFormat="1" applyFont="1" applyAlignment="1">
      <alignment vertical="center"/>
    </xf>
    <xf numFmtId="222" fontId="6" fillId="0" borderId="7" xfId="104" applyNumberFormat="1" applyFont="1" applyBorder="1" applyAlignment="1" applyProtection="1">
      <alignment vertical="center" shrinkToFit="1"/>
      <protection locked="0"/>
    </xf>
    <xf numFmtId="222" fontId="6" fillId="0" borderId="15" xfId="104" applyNumberFormat="1" applyFont="1" applyBorder="1" applyAlignment="1" applyProtection="1">
      <alignment vertical="center" shrinkToFit="1"/>
      <protection locked="0"/>
    </xf>
    <xf numFmtId="14" fontId="6" fillId="0" borderId="15" xfId="104" applyNumberFormat="1" applyFont="1" applyBorder="1" applyAlignment="1" applyProtection="1">
      <alignment vertical="center" shrinkToFit="1"/>
      <protection locked="0"/>
    </xf>
    <xf numFmtId="14" fontId="16" fillId="0" borderId="0" xfId="0" applyNumberFormat="1" applyFont="1" applyBorder="1" applyAlignment="1">
      <alignment horizontal="center" vertical="center" wrapText="1"/>
    </xf>
    <xf numFmtId="222" fontId="28" fillId="0" borderId="0" xfId="0" applyNumberFormat="1" applyFont="1" applyBorder="1" applyAlignment="1">
      <alignment horizontal="center" vertical="center" wrapText="1"/>
    </xf>
    <xf numFmtId="222" fontId="6" fillId="0" borderId="7" xfId="0" applyNumberFormat="1" applyFont="1" applyAlignment="1">
      <alignment horizontal="center" vertical="center" wrapText="1"/>
    </xf>
    <xf numFmtId="0" fontId="6" fillId="0" borderId="5" xfId="60" applyFont="1" applyBorder="1" applyAlignment="1">
      <alignment vertical="center" wrapText="1"/>
    </xf>
    <xf numFmtId="222" fontId="28" fillId="0" borderId="25" xfId="0" applyNumberFormat="1" applyFont="1" applyBorder="1" applyAlignment="1">
      <alignment vertical="center" wrapText="1"/>
    </xf>
    <xf numFmtId="222" fontId="6" fillId="0" borderId="9" xfId="0" applyNumberFormat="1" applyFont="1" applyBorder="1" applyAlignment="1">
      <alignment horizontal="center" vertical="center"/>
    </xf>
    <xf numFmtId="49" fontId="2" fillId="0" borderId="7" xfId="99" applyNumberFormat="1" applyFont="1" applyBorder="1" applyAlignment="1">
      <alignment horizontal="left" vertical="center" shrinkToFit="1"/>
    </xf>
    <xf numFmtId="222" fontId="12" fillId="8" borderId="7" xfId="114" applyNumberFormat="1" applyFont="1" applyFill="1" applyBorder="1" applyAlignment="1" applyProtection="1">
      <alignment vertical="center"/>
      <protection locked="0"/>
    </xf>
    <xf numFmtId="222" fontId="13" fillId="0" borderId="7" xfId="131" applyNumberFormat="1" applyFont="1" applyFill="1" applyBorder="1" applyAlignment="1" applyProtection="1">
      <alignment vertical="center" shrinkToFit="1"/>
      <protection locked="0"/>
    </xf>
    <xf numFmtId="43" fontId="28" fillId="0" borderId="8" xfId="1" applyFont="1" applyFill="1" applyBorder="1" applyAlignment="1">
      <alignment horizontal="right" vertical="center"/>
    </xf>
    <xf numFmtId="43" fontId="6" fillId="0" borderId="9" xfId="1" applyFont="1" applyFill="1" applyBorder="1" applyAlignment="1">
      <alignment horizontal="right" vertical="center"/>
    </xf>
    <xf numFmtId="43" fontId="6" fillId="0" borderId="7" xfId="1" applyFont="1" applyFill="1" applyBorder="1" applyAlignment="1">
      <alignment horizontal="center" vertical="center"/>
    </xf>
    <xf numFmtId="43" fontId="28" fillId="0" borderId="9" xfId="1" applyFont="1" applyFill="1" applyBorder="1" applyAlignment="1">
      <alignment horizontal="right" vertical="center"/>
    </xf>
    <xf numFmtId="222" fontId="13" fillId="8" borderId="7" xfId="131" applyNumberFormat="1" applyFont="1" applyFill="1" applyBorder="1" applyAlignment="1" applyProtection="1">
      <alignment vertical="center" shrinkToFit="1"/>
      <protection locked="0"/>
    </xf>
    <xf numFmtId="3" fontId="6" fillId="0" borderId="0" xfId="0" applyFont="1" applyBorder="1" applyAlignment="1">
      <alignment horizontal="left" vertical="center"/>
    </xf>
    <xf numFmtId="0" fontId="6" fillId="0" borderId="7" xfId="0" applyNumberFormat="1" applyFont="1" applyAlignment="1">
      <alignment vertical="center" wrapText="1"/>
    </xf>
    <xf numFmtId="58" fontId="6" fillId="0" borderId="7" xfId="0" applyNumberFormat="1" applyFont="1" applyAlignment="1">
      <alignment vertical="center"/>
    </xf>
    <xf numFmtId="43" fontId="6" fillId="0" borderId="9" xfId="1" applyFont="1" applyBorder="1" applyAlignment="1">
      <alignment horizontal="right" vertical="center"/>
    </xf>
    <xf numFmtId="3" fontId="6" fillId="0" borderId="0" xfId="0" applyFont="1" applyBorder="1" applyAlignment="1">
      <alignment vertical="center"/>
    </xf>
    <xf numFmtId="222" fontId="10" fillId="0" borderId="7" xfId="131" applyNumberFormat="1" applyFont="1" applyBorder="1" applyAlignment="1" applyProtection="1">
      <alignment vertical="center" shrinkToFit="1"/>
      <protection locked="0"/>
    </xf>
    <xf numFmtId="223" fontId="12" fillId="0" borderId="7" xfId="114" applyNumberFormat="1" applyFont="1" applyBorder="1" applyAlignment="1" applyProtection="1">
      <alignment horizontal="center" vertical="center"/>
      <protection locked="0"/>
    </xf>
    <xf numFmtId="217" fontId="6" fillId="0" borderId="7" xfId="0" applyNumberFormat="1" applyFont="1" applyAlignment="1" applyProtection="1">
      <alignment horizontal="center" vertical="center" shrinkToFit="1"/>
      <protection locked="0"/>
    </xf>
    <xf numFmtId="14" fontId="12" fillId="0" borderId="7" xfId="114" applyNumberFormat="1" applyFont="1" applyBorder="1" applyProtection="1">
      <protection locked="0"/>
    </xf>
    <xf numFmtId="0" fontId="10" fillId="0" borderId="7" xfId="97" applyFont="1" applyBorder="1" applyAlignment="1" applyProtection="1">
      <alignment vertical="center" shrinkToFit="1"/>
      <protection locked="0"/>
    </xf>
    <xf numFmtId="223" fontId="12" fillId="8" borderId="7" xfId="114" applyNumberFormat="1" applyFont="1" applyFill="1" applyBorder="1" applyProtection="1">
      <protection locked="0"/>
    </xf>
    <xf numFmtId="222" fontId="12" fillId="8" borderId="7" xfId="114" applyNumberFormat="1" applyFont="1" applyFill="1" applyBorder="1" applyProtection="1">
      <protection locked="0"/>
    </xf>
    <xf numFmtId="0" fontId="12" fillId="8" borderId="7" xfId="116" applyFont="1" applyFill="1" applyBorder="1" applyProtection="1">
      <protection locked="0"/>
    </xf>
    <xf numFmtId="0" fontId="12" fillId="8" borderId="7" xfId="114" applyFont="1" applyFill="1" applyBorder="1" applyProtection="1">
      <protection locked="0"/>
    </xf>
    <xf numFmtId="223" fontId="12" fillId="0" borderId="7" xfId="114" applyNumberFormat="1" applyFont="1" applyBorder="1" applyProtection="1">
      <protection locked="0"/>
    </xf>
    <xf numFmtId="222" fontId="12" fillId="0" borderId="7" xfId="114" applyNumberFormat="1" applyFont="1" applyBorder="1" applyProtection="1">
      <protection locked="0"/>
    </xf>
    <xf numFmtId="0" fontId="12" fillId="0" borderId="7" xfId="114" applyFont="1" applyBorder="1" applyProtection="1">
      <protection locked="0"/>
    </xf>
    <xf numFmtId="0" fontId="12" fillId="0" borderId="7" xfId="116" applyFont="1" applyBorder="1" applyProtection="1">
      <protection locked="0"/>
    </xf>
    <xf numFmtId="49" fontId="19" fillId="0" borderId="7" xfId="0" applyNumberFormat="1" applyFont="1" applyAlignment="1">
      <alignment vertical="center" wrapText="1"/>
    </xf>
    <xf numFmtId="229" fontId="11" fillId="8" borderId="7" xfId="0" applyNumberFormat="1" applyFont="1" applyFill="1" applyAlignment="1">
      <alignment horizontal="left" vertical="center" shrinkToFit="1"/>
    </xf>
    <xf numFmtId="14" fontId="14" fillId="0" borderId="7" xfId="0" applyNumberFormat="1" applyFont="1" applyAlignment="1">
      <alignment horizontal="center" vertical="center"/>
    </xf>
    <xf numFmtId="43" fontId="6" fillId="0" borderId="7" xfId="1" applyFont="1" applyFill="1" applyBorder="1" applyAlignment="1" applyProtection="1">
      <alignment horizontal="right" vertical="center" shrinkToFit="1"/>
      <protection locked="0"/>
    </xf>
    <xf numFmtId="218" fontId="8" fillId="0" borderId="0" xfId="4" applyNumberFormat="1" applyFont="1" applyFill="1" applyAlignment="1" applyProtection="1">
      <alignment horizontal="left" vertical="center" shrinkToFit="1"/>
      <protection locked="0" hidden="1"/>
    </xf>
    <xf numFmtId="43" fontId="6" fillId="0" borderId="26" xfId="1" applyFont="1" applyFill="1" applyBorder="1" applyAlignment="1">
      <alignment horizontal="right" vertical="center"/>
    </xf>
    <xf numFmtId="43" fontId="6" fillId="0" borderId="0" xfId="0" applyNumberFormat="1" applyFont="1" applyBorder="1" applyAlignment="1">
      <alignment horizontal="right" vertical="center"/>
    </xf>
    <xf numFmtId="43" fontId="6" fillId="0" borderId="9" xfId="0" applyNumberFormat="1" applyFont="1" applyBorder="1" applyAlignment="1">
      <alignment horizontal="center" vertical="center"/>
    </xf>
    <xf numFmtId="43" fontId="6" fillId="0" borderId="7" xfId="1" applyFont="1" applyBorder="1" applyAlignment="1" applyProtection="1">
      <alignment horizontal="right" vertical="center"/>
    </xf>
    <xf numFmtId="49" fontId="2" fillId="0" borderId="7" xfId="0" applyNumberFormat="1" applyFont="1" applyAlignment="1">
      <alignment horizontal="center" vertical="center"/>
    </xf>
    <xf numFmtId="3" fontId="6" fillId="0" borderId="7" xfId="0" applyFont="1" applyAlignment="1">
      <alignment horizontal="left" vertical="center" wrapText="1"/>
    </xf>
    <xf numFmtId="43" fontId="6" fillId="0" borderId="7" xfId="1" applyFont="1" applyFill="1" applyBorder="1" applyAlignment="1" applyProtection="1">
      <alignment horizontal="right" vertical="center"/>
      <protection locked="0"/>
    </xf>
    <xf numFmtId="218" fontId="8" fillId="6" borderId="0" xfId="4" applyNumberFormat="1" applyFont="1" applyFill="1" applyAlignment="1" applyProtection="1">
      <alignment horizontal="left" vertical="center" shrinkToFit="1"/>
      <protection hidden="1"/>
    </xf>
    <xf numFmtId="0" fontId="17" fillId="0" borderId="0" xfId="0" applyNumberFormat="1" applyFont="1" applyBorder="1" applyAlignment="1">
      <alignment horizontal="left" vertical="center"/>
    </xf>
    <xf numFmtId="0" fontId="17" fillId="0" borderId="0" xfId="0" applyNumberFormat="1" applyFont="1" applyBorder="1" applyAlignment="1">
      <alignment horizontal="right" vertical="center"/>
    </xf>
    <xf numFmtId="0" fontId="17" fillId="0" borderId="11" xfId="0" applyNumberFormat="1" applyFont="1" applyBorder="1" applyAlignment="1">
      <alignment horizontal="center" vertical="center"/>
    </xf>
    <xf numFmtId="0" fontId="17" fillId="0" borderId="18" xfId="0" applyNumberFormat="1" applyFont="1" applyBorder="1" applyAlignment="1">
      <alignment horizontal="center" vertical="center"/>
    </xf>
    <xf numFmtId="0" fontId="17" fillId="0" borderId="10" xfId="0" applyNumberFormat="1" applyFont="1" applyBorder="1" applyAlignment="1">
      <alignment horizontal="center" vertical="center"/>
    </xf>
    <xf numFmtId="0" fontId="31" fillId="0" borderId="0" xfId="8" applyFont="1" applyAlignment="1">
      <alignment horizontal="center" vertical="center"/>
    </xf>
    <xf numFmtId="0" fontId="9" fillId="0" borderId="7" xfId="0" applyNumberFormat="1" applyFont="1" applyAlignment="1">
      <alignment horizontal="center" vertical="center"/>
    </xf>
    <xf numFmtId="0" fontId="32" fillId="0" borderId="7" xfId="4" applyFont="1" applyFill="1" applyBorder="1" applyAlignment="1" applyProtection="1">
      <alignment horizontal="left" vertical="center"/>
    </xf>
    <xf numFmtId="43" fontId="9" fillId="0" borderId="8" xfId="0" applyNumberFormat="1" applyFont="1" applyBorder="1" applyAlignment="1">
      <alignment horizontal="right" vertical="center"/>
    </xf>
    <xf numFmtId="43" fontId="9" fillId="0" borderId="10" xfId="1" applyFont="1" applyFill="1" applyBorder="1" applyAlignment="1">
      <alignment horizontal="right" vertical="center"/>
    </xf>
    <xf numFmtId="43" fontId="9" fillId="0" borderId="7" xfId="1" applyFont="1" applyFill="1" applyBorder="1" applyAlignment="1">
      <alignment horizontal="right" vertical="center"/>
    </xf>
    <xf numFmtId="43" fontId="9" fillId="0" borderId="7" xfId="0" applyNumberFormat="1" applyFont="1" applyAlignment="1">
      <alignment horizontal="right" vertical="center"/>
    </xf>
    <xf numFmtId="43" fontId="9" fillId="0" borderId="10" xfId="0" applyNumberFormat="1" applyFont="1" applyBorder="1" applyAlignment="1">
      <alignment horizontal="right" vertical="center"/>
    </xf>
    <xf numFmtId="0" fontId="17" fillId="0" borderId="7" xfId="4" applyFont="1" applyFill="1" applyBorder="1" applyAlignment="1" applyProtection="1">
      <alignment horizontal="left" vertical="center"/>
    </xf>
    <xf numFmtId="0" fontId="32" fillId="0" borderId="7" xfId="0" applyNumberFormat="1" applyFont="1" applyAlignment="1">
      <alignment horizontal="left" vertical="center"/>
    </xf>
    <xf numFmtId="232" fontId="6" fillId="0" borderId="0" xfId="0" applyNumberFormat="1" applyFont="1" applyBorder="1" applyAlignment="1">
      <alignment vertical="center"/>
    </xf>
    <xf numFmtId="0" fontId="17" fillId="0" borderId="7" xfId="4" applyFont="1" applyFill="1" applyBorder="1" applyAlignment="1" applyProtection="1">
      <alignment horizontal="center" vertical="center"/>
    </xf>
    <xf numFmtId="0" fontId="33" fillId="0" borderId="0" xfId="0" applyNumberFormat="1" applyFont="1" applyBorder="1" applyAlignment="1">
      <alignment vertical="center"/>
    </xf>
    <xf numFmtId="0" fontId="34" fillId="0" borderId="0" xfId="0" applyNumberFormat="1" applyFont="1" applyBorder="1" applyAlignment="1">
      <alignment vertical="center"/>
    </xf>
    <xf numFmtId="0" fontId="15" fillId="0" borderId="0" xfId="0" applyNumberFormat="1" applyFont="1" applyBorder="1" applyAlignment="1">
      <alignment horizontal="center" vertical="center"/>
    </xf>
    <xf numFmtId="0" fontId="15" fillId="0" borderId="0" xfId="0" applyNumberFormat="1" applyFont="1" applyBorder="1" applyAlignment="1">
      <alignment vertical="center"/>
    </xf>
    <xf numFmtId="0" fontId="35" fillId="9" borderId="0" xfId="0" applyNumberFormat="1" applyFont="1" applyFill="1" applyBorder="1" applyAlignment="1">
      <alignment vertical="center"/>
    </xf>
    <xf numFmtId="0" fontId="36" fillId="0" borderId="0" xfId="0" applyNumberFormat="1" applyFont="1" applyBorder="1" applyAlignment="1">
      <alignment vertical="center"/>
    </xf>
    <xf numFmtId="0" fontId="37" fillId="0" borderId="0" xfId="0" applyNumberFormat="1" applyFont="1" applyBorder="1" applyAlignment="1">
      <alignment vertical="center"/>
    </xf>
    <xf numFmtId="219" fontId="34" fillId="0" borderId="0" xfId="0" applyNumberFormat="1" applyFont="1" applyBorder="1" applyAlignment="1">
      <alignment vertical="center"/>
    </xf>
    <xf numFmtId="0" fontId="34" fillId="0" borderId="0" xfId="0" applyNumberFormat="1" applyFont="1" applyBorder="1" applyAlignment="1">
      <alignment horizontal="right" vertical="center"/>
    </xf>
    <xf numFmtId="0" fontId="38" fillId="0" borderId="7" xfId="0" applyNumberFormat="1" applyFont="1" applyAlignment="1">
      <alignment horizontal="center" vertical="center"/>
    </xf>
    <xf numFmtId="0" fontId="15" fillId="0" borderId="8" xfId="0" applyNumberFormat="1" applyFont="1" applyBorder="1" applyAlignment="1">
      <alignment horizontal="center" vertical="center"/>
    </xf>
    <xf numFmtId="0" fontId="15" fillId="0" borderId="10" xfId="0" applyNumberFormat="1" applyFont="1" applyBorder="1" applyAlignment="1">
      <alignment horizontal="center" vertical="center"/>
    </xf>
    <xf numFmtId="0" fontId="15" fillId="0" borderId="7" xfId="0" applyNumberFormat="1" applyFont="1" applyAlignment="1">
      <alignment horizontal="center" vertical="center"/>
    </xf>
    <xf numFmtId="0" fontId="15" fillId="0" borderId="28" xfId="0" applyNumberFormat="1" applyFont="1" applyBorder="1" applyAlignment="1">
      <alignment horizontal="center" vertical="center"/>
    </xf>
    <xf numFmtId="0" fontId="15" fillId="0" borderId="7" xfId="4" applyFont="1" applyBorder="1" applyAlignment="1" applyProtection="1">
      <alignment vertical="center"/>
    </xf>
    <xf numFmtId="43" fontId="15" fillId="0" borderId="8" xfId="0" applyNumberFormat="1" applyFont="1" applyBorder="1" applyAlignment="1">
      <alignment horizontal="right" vertical="center"/>
    </xf>
    <xf numFmtId="43" fontId="15" fillId="0" borderId="10" xfId="0" applyNumberFormat="1" applyFont="1" applyBorder="1" applyAlignment="1">
      <alignment horizontal="right" vertical="center"/>
    </xf>
    <xf numFmtId="43" fontId="15" fillId="0" borderId="7" xfId="0" applyNumberFormat="1" applyFont="1" applyAlignment="1">
      <alignment horizontal="right" vertical="center"/>
    </xf>
    <xf numFmtId="0" fontId="35" fillId="9" borderId="7" xfId="4" applyFont="1" applyFill="1" applyBorder="1" applyAlignment="1" applyProtection="1">
      <alignment horizontal="center" vertical="center"/>
    </xf>
    <xf numFmtId="0" fontId="39" fillId="9" borderId="7" xfId="0" applyNumberFormat="1" applyFont="1" applyFill="1" applyAlignment="1">
      <alignment horizontal="center" vertical="center"/>
    </xf>
    <xf numFmtId="43" fontId="35" fillId="9" borderId="8" xfId="0" applyNumberFormat="1" applyFont="1" applyFill="1" applyBorder="1" applyAlignment="1">
      <alignment horizontal="right" vertical="center"/>
    </xf>
    <xf numFmtId="43" fontId="35" fillId="9" borderId="10" xfId="0" applyNumberFormat="1" applyFont="1" applyFill="1" applyBorder="1" applyAlignment="1">
      <alignment horizontal="right" vertical="center"/>
    </xf>
    <xf numFmtId="43" fontId="35" fillId="9" borderId="7" xfId="0" applyNumberFormat="1" applyFont="1" applyFill="1" applyAlignment="1">
      <alignment horizontal="right" vertical="center"/>
    </xf>
    <xf numFmtId="49" fontId="36" fillId="0" borderId="0" xfId="0" applyNumberFormat="1" applyFont="1" applyBorder="1" applyAlignment="1">
      <alignment vertical="center"/>
    </xf>
    <xf numFmtId="233" fontId="24" fillId="0" borderId="0" xfId="61" applyNumberFormat="1" applyFont="1" applyAlignment="1" applyProtection="1">
      <alignment horizontal="left" vertical="center"/>
      <protection locked="0"/>
    </xf>
    <xf numFmtId="233" fontId="9" fillId="0" borderId="0" xfId="61" applyNumberFormat="1" applyFont="1" applyAlignment="1" applyProtection="1">
      <alignment horizontal="center" vertical="center"/>
      <protection locked="0"/>
    </xf>
    <xf numFmtId="233" fontId="6" fillId="0" borderId="0" xfId="61" applyNumberFormat="1" applyFont="1" applyAlignment="1" applyProtection="1">
      <alignment horizontal="center" vertical="center"/>
      <protection locked="0"/>
    </xf>
    <xf numFmtId="233" fontId="6" fillId="0" borderId="0" xfId="61" applyNumberFormat="1" applyFont="1" applyAlignment="1" applyProtection="1">
      <alignment horizontal="left" vertical="center"/>
      <protection locked="0"/>
    </xf>
    <xf numFmtId="184" fontId="6" fillId="0" borderId="0" xfId="61" applyNumberFormat="1" applyFont="1" applyAlignment="1" applyProtection="1">
      <alignment horizontal="left" vertical="center"/>
      <protection locked="0"/>
    </xf>
    <xf numFmtId="233" fontId="6" fillId="0" borderId="0" xfId="61" applyNumberFormat="1" applyFont="1" applyAlignment="1" applyProtection="1">
      <alignment horizontal="right" vertical="center"/>
      <protection locked="0"/>
    </xf>
    <xf numFmtId="233" fontId="8" fillId="0" borderId="0" xfId="4" applyNumberFormat="1" applyFont="1" applyFill="1" applyBorder="1" applyAlignment="1" applyProtection="1">
      <alignment horizontal="left" vertical="center"/>
      <protection locked="0"/>
    </xf>
    <xf numFmtId="233" fontId="24" fillId="0" borderId="0" xfId="61" applyNumberFormat="1" applyFont="1" applyAlignment="1" applyProtection="1">
      <alignment horizontal="center" vertical="center"/>
      <protection locked="0"/>
    </xf>
    <xf numFmtId="233" fontId="9" fillId="0" borderId="0" xfId="61" applyNumberFormat="1" applyFont="1" applyAlignment="1" applyProtection="1">
      <alignment horizontal="left" vertical="center"/>
      <protection locked="0"/>
    </xf>
    <xf numFmtId="184" fontId="9" fillId="0" borderId="0" xfId="61" applyNumberFormat="1" applyFont="1" applyAlignment="1" applyProtection="1">
      <alignment horizontal="right" vertical="center"/>
      <protection locked="0"/>
    </xf>
    <xf numFmtId="0" fontId="9" fillId="0" borderId="19" xfId="100" applyFont="1" applyBorder="1" applyAlignment="1" applyProtection="1">
      <alignment horizontal="center" vertical="center"/>
      <protection hidden="1"/>
    </xf>
    <xf numFmtId="0" fontId="9" fillId="0" borderId="33" xfId="100" applyFont="1" applyBorder="1" applyAlignment="1" applyProtection="1">
      <alignment horizontal="center" vertical="center"/>
      <protection hidden="1"/>
    </xf>
    <xf numFmtId="0" fontId="21" fillId="3" borderId="32" xfId="100" applyFont="1" applyFill="1" applyBorder="1" applyAlignment="1" applyProtection="1">
      <alignment horizontal="center" vertical="center"/>
      <protection hidden="1"/>
    </xf>
    <xf numFmtId="0" fontId="21" fillId="3" borderId="19" xfId="118" applyFont="1" applyFill="1" applyBorder="1" applyAlignment="1" applyProtection="1">
      <alignment vertical="center"/>
      <protection hidden="1"/>
    </xf>
    <xf numFmtId="43" fontId="21" fillId="3" borderId="19" xfId="131" applyFont="1" applyFill="1" applyBorder="1" applyAlignment="1" applyProtection="1">
      <alignment vertical="center"/>
      <protection hidden="1"/>
    </xf>
    <xf numFmtId="43" fontId="41" fillId="3" borderId="19" xfId="131" applyFont="1" applyFill="1" applyBorder="1" applyAlignment="1" applyProtection="1">
      <alignment vertical="center"/>
      <protection hidden="1"/>
    </xf>
    <xf numFmtId="43" fontId="41" fillId="3" borderId="33" xfId="131" applyFont="1" applyFill="1" applyBorder="1" applyAlignment="1" applyProtection="1">
      <alignment vertical="center"/>
      <protection hidden="1"/>
    </xf>
    <xf numFmtId="0" fontId="21" fillId="0" borderId="32" xfId="100" applyFont="1" applyBorder="1" applyAlignment="1" applyProtection="1">
      <alignment horizontal="center" vertical="center"/>
      <protection hidden="1"/>
    </xf>
    <xf numFmtId="0" fontId="21" fillId="0" borderId="19" xfId="100" applyFont="1" applyBorder="1" applyAlignment="1" applyProtection="1">
      <alignment vertical="center"/>
      <protection hidden="1"/>
    </xf>
    <xf numFmtId="43" fontId="21" fillId="0" borderId="19" xfId="131" applyFont="1" applyBorder="1" applyAlignment="1" applyProtection="1">
      <alignment vertical="center"/>
      <protection hidden="1"/>
    </xf>
    <xf numFmtId="43" fontId="41" fillId="0" borderId="19" xfId="131" applyFont="1" applyBorder="1" applyAlignment="1" applyProtection="1">
      <alignment vertical="center"/>
      <protection hidden="1"/>
    </xf>
    <xf numFmtId="43" fontId="41" fillId="0" borderId="33" xfId="131" applyFont="1" applyBorder="1" applyAlignment="1" applyProtection="1">
      <alignment vertical="center"/>
      <protection hidden="1"/>
    </xf>
    <xf numFmtId="0" fontId="21" fillId="0" borderId="19" xfId="118" applyFont="1" applyBorder="1" applyAlignment="1" applyProtection="1">
      <alignment vertical="center"/>
      <protection hidden="1"/>
    </xf>
    <xf numFmtId="43" fontId="21" fillId="0" borderId="19" xfId="131" applyFont="1" applyFill="1" applyBorder="1" applyAlignment="1" applyProtection="1">
      <alignment vertical="center"/>
      <protection hidden="1"/>
    </xf>
    <xf numFmtId="43" fontId="41" fillId="0" borderId="19" xfId="131" applyFont="1" applyFill="1" applyBorder="1" applyAlignment="1" applyProtection="1">
      <alignment vertical="center"/>
      <protection hidden="1"/>
    </xf>
    <xf numFmtId="43" fontId="41" fillId="0" borderId="33" xfId="131" applyFont="1" applyFill="1" applyBorder="1" applyAlignment="1" applyProtection="1">
      <alignment vertical="center"/>
      <protection hidden="1"/>
    </xf>
    <xf numFmtId="0" fontId="21" fillId="0" borderId="19" xfId="118" applyFont="1" applyFill="1" applyBorder="1" applyAlignment="1" applyProtection="1">
      <alignment vertical="center"/>
      <protection hidden="1"/>
    </xf>
    <xf numFmtId="0" fontId="21" fillId="3" borderId="19" xfId="100" applyFont="1" applyFill="1" applyBorder="1" applyAlignment="1" applyProtection="1">
      <alignment vertical="center"/>
      <protection hidden="1"/>
    </xf>
    <xf numFmtId="0" fontId="21" fillId="0" borderId="19" xfId="0" applyNumberFormat="1" applyFont="1" applyBorder="1" applyAlignment="1" applyProtection="1">
      <alignment vertical="center"/>
      <protection hidden="1"/>
    </xf>
    <xf numFmtId="0" fontId="21" fillId="0" borderId="19" xfId="100" applyFont="1" applyBorder="1" applyAlignment="1" applyProtection="1">
      <alignment horizontal="right" vertical="center"/>
      <protection hidden="1"/>
    </xf>
    <xf numFmtId="43" fontId="21" fillId="0" borderId="33" xfId="131" applyFont="1" applyBorder="1" applyAlignment="1" applyProtection="1">
      <alignment vertical="center"/>
      <protection hidden="1"/>
    </xf>
    <xf numFmtId="0" fontId="21" fillId="0" borderId="19" xfId="100" applyFont="1" applyBorder="1" applyAlignment="1">
      <alignment horizontal="right" vertical="center"/>
    </xf>
    <xf numFmtId="43" fontId="21" fillId="0" borderId="19" xfId="131" applyFont="1" applyBorder="1" applyAlignment="1">
      <alignment vertical="center"/>
    </xf>
    <xf numFmtId="43" fontId="21" fillId="3" borderId="19" xfId="131" applyFont="1" applyFill="1" applyBorder="1" applyAlignment="1">
      <alignment vertical="center"/>
    </xf>
    <xf numFmtId="43" fontId="21" fillId="0" borderId="33" xfId="131" applyFont="1" applyBorder="1" applyAlignment="1">
      <alignment vertical="center"/>
    </xf>
    <xf numFmtId="0" fontId="21" fillId="3" borderId="34" xfId="100" applyFont="1" applyFill="1" applyBorder="1" applyAlignment="1" applyProtection="1">
      <alignment horizontal="center" vertical="center"/>
      <protection hidden="1"/>
    </xf>
    <xf numFmtId="0" fontId="21" fillId="3" borderId="35" xfId="100" applyFont="1" applyFill="1" applyBorder="1" applyAlignment="1">
      <alignment horizontal="center" vertical="center"/>
    </xf>
    <xf numFmtId="43" fontId="21" fillId="3" borderId="35" xfId="131" applyFont="1" applyFill="1" applyBorder="1" applyAlignment="1">
      <alignment vertical="center"/>
    </xf>
    <xf numFmtId="43" fontId="21" fillId="3" borderId="36" xfId="131" applyFont="1" applyFill="1" applyBorder="1" applyAlignment="1">
      <alignment vertical="center"/>
    </xf>
    <xf numFmtId="0" fontId="15" fillId="0" borderId="0" xfId="100" applyFont="1" applyAlignment="1">
      <alignment vertical="center"/>
    </xf>
    <xf numFmtId="0" fontId="6" fillId="0" borderId="37" xfId="100" applyFont="1" applyBorder="1" applyAlignment="1">
      <alignment vertical="center"/>
    </xf>
    <xf numFmtId="0" fontId="6" fillId="0" borderId="38" xfId="100" applyFont="1" applyBorder="1" applyAlignment="1">
      <alignment horizontal="right" vertical="center"/>
    </xf>
    <xf numFmtId="0" fontId="6" fillId="0" borderId="38" xfId="100" applyFont="1" applyBorder="1" applyAlignment="1">
      <alignment vertical="center"/>
    </xf>
    <xf numFmtId="0" fontId="6" fillId="0" borderId="39" xfId="100" applyFont="1" applyBorder="1" applyAlignment="1">
      <alignment vertical="center"/>
    </xf>
    <xf numFmtId="0" fontId="6" fillId="0" borderId="40" xfId="100" applyFont="1" applyBorder="1" applyAlignment="1">
      <alignment vertical="center"/>
    </xf>
    <xf numFmtId="0" fontId="6" fillId="0" borderId="41" xfId="100" applyFont="1" applyBorder="1" applyAlignment="1">
      <alignment horizontal="right" vertical="center"/>
    </xf>
    <xf numFmtId="0" fontId="6" fillId="0" borderId="41" xfId="100" applyFont="1" applyBorder="1" applyAlignment="1">
      <alignment vertical="center"/>
    </xf>
    <xf numFmtId="0" fontId="6" fillId="0" borderId="42" xfId="100" applyFont="1" applyBorder="1" applyAlignment="1">
      <alignment vertical="center"/>
    </xf>
    <xf numFmtId="0" fontId="24" fillId="0" borderId="0" xfId="107" applyFont="1" applyAlignment="1" applyProtection="1">
      <alignment vertical="center"/>
      <protection locked="0"/>
    </xf>
    <xf numFmtId="0" fontId="6" fillId="0" borderId="0" xfId="107" applyFont="1" applyAlignment="1" applyProtection="1">
      <alignment horizontal="center" vertical="center"/>
      <protection locked="0"/>
    </xf>
    <xf numFmtId="0" fontId="9" fillId="0" borderId="0" xfId="101" applyFont="1" applyAlignment="1" applyProtection="1">
      <alignment vertical="center"/>
      <protection locked="0"/>
    </xf>
    <xf numFmtId="0" fontId="6" fillId="0" borderId="0" xfId="101" applyFont="1" applyAlignment="1" applyProtection="1">
      <alignment vertical="center"/>
      <protection locked="0"/>
    </xf>
    <xf numFmtId="0" fontId="6" fillId="0" borderId="0" xfId="101" applyFont="1" applyAlignment="1" applyProtection="1">
      <alignment horizontal="left" vertical="center"/>
      <protection locked="0"/>
    </xf>
    <xf numFmtId="0" fontId="6" fillId="0" borderId="0" xfId="107" applyFont="1" applyAlignment="1" applyProtection="1">
      <alignment vertical="center"/>
      <protection locked="0"/>
    </xf>
    <xf numFmtId="0" fontId="8" fillId="0" borderId="0" xfId="4" applyFont="1" applyAlignment="1" applyProtection="1">
      <alignment horizontal="left" vertical="center"/>
      <protection locked="0"/>
    </xf>
    <xf numFmtId="0" fontId="24" fillId="0" borderId="0" xfId="101" applyFont="1" applyAlignment="1" applyProtection="1">
      <alignment horizontal="center" vertical="center"/>
      <protection locked="0"/>
    </xf>
    <xf numFmtId="0" fontId="6" fillId="0" borderId="0" xfId="101" applyFont="1" applyAlignment="1" applyProtection="1">
      <alignment horizontal="center" vertical="center"/>
      <protection locked="0"/>
    </xf>
    <xf numFmtId="0" fontId="31" fillId="0" borderId="0" xfId="101" applyFont="1" applyAlignment="1" applyProtection="1">
      <alignment horizontal="left" vertical="center"/>
      <protection locked="0"/>
    </xf>
    <xf numFmtId="0" fontId="6" fillId="0" borderId="0" xfId="101" applyFont="1" applyAlignment="1" applyProtection="1">
      <alignment horizontal="right" vertical="center"/>
      <protection locked="0"/>
    </xf>
    <xf numFmtId="0" fontId="9" fillId="0" borderId="44" xfId="101" applyFont="1" applyBorder="1" applyAlignment="1" applyProtection="1">
      <alignment horizontal="center" vertical="center"/>
      <protection locked="0"/>
    </xf>
    <xf numFmtId="0" fontId="9" fillId="0" borderId="7" xfId="101" applyFont="1" applyBorder="1" applyAlignment="1" applyProtection="1">
      <alignment horizontal="center" vertical="center"/>
      <protection locked="0"/>
    </xf>
    <xf numFmtId="0" fontId="9" fillId="0" borderId="15" xfId="107" applyFont="1" applyBorder="1" applyAlignment="1" applyProtection="1">
      <alignment horizontal="center" vertical="center"/>
      <protection locked="0"/>
    </xf>
    <xf numFmtId="0" fontId="9" fillId="0" borderId="52" xfId="101" applyFont="1" applyBorder="1" applyAlignment="1" applyProtection="1">
      <alignment horizontal="center" vertical="center"/>
      <protection locked="0"/>
    </xf>
    <xf numFmtId="0" fontId="9" fillId="0" borderId="7" xfId="107" applyFont="1" applyBorder="1" applyAlignment="1" applyProtection="1">
      <alignment horizontal="center" vertical="center"/>
      <protection locked="0"/>
    </xf>
    <xf numFmtId="0" fontId="6" fillId="0" borderId="7" xfId="107" applyFont="1" applyBorder="1" applyAlignment="1" applyProtection="1">
      <alignment vertical="center"/>
      <protection locked="0"/>
    </xf>
    <xf numFmtId="0" fontId="6" fillId="0" borderId="7" xfId="107" applyFont="1" applyBorder="1" applyAlignment="1" applyProtection="1">
      <alignment horizontal="center" vertical="center"/>
      <protection locked="0"/>
    </xf>
    <xf numFmtId="0" fontId="6" fillId="0" borderId="53" xfId="107" applyFont="1" applyBorder="1" applyAlignment="1" applyProtection="1">
      <alignment horizontal="center" vertical="center"/>
      <protection locked="0"/>
    </xf>
    <xf numFmtId="0" fontId="9" fillId="0" borderId="52" xfId="107" applyFont="1" applyBorder="1" applyAlignment="1" applyProtection="1">
      <alignment horizontal="center" vertical="center"/>
      <protection locked="0"/>
    </xf>
    <xf numFmtId="31" fontId="6" fillId="0" borderId="7" xfId="107" applyNumberFormat="1" applyFont="1" applyBorder="1" applyAlignment="1" applyProtection="1">
      <alignment horizontal="center" vertical="center"/>
      <protection locked="0"/>
    </xf>
    <xf numFmtId="31" fontId="6" fillId="0" borderId="53" xfId="101" applyNumberFormat="1" applyFont="1" applyBorder="1" applyAlignment="1" applyProtection="1">
      <alignment horizontal="center" vertical="center"/>
      <protection locked="0"/>
    </xf>
    <xf numFmtId="0" fontId="42" fillId="0" borderId="0" xfId="0" applyNumberFormat="1" applyFont="1" applyBorder="1"/>
    <xf numFmtId="231" fontId="6" fillId="0" borderId="7" xfId="107" applyNumberFormat="1" applyFont="1" applyBorder="1" applyAlignment="1" applyProtection="1">
      <alignment vertical="center"/>
      <protection locked="0"/>
    </xf>
    <xf numFmtId="0" fontId="9" fillId="0" borderId="7" xfId="107" applyFont="1" applyBorder="1" applyAlignment="1" applyProtection="1">
      <alignment vertical="center"/>
      <protection locked="0"/>
    </xf>
    <xf numFmtId="0" fontId="2" fillId="0" borderId="7" xfId="107" applyFont="1" applyBorder="1" applyAlignment="1" applyProtection="1">
      <alignment vertical="center"/>
      <protection locked="0"/>
    </xf>
    <xf numFmtId="4" fontId="6" fillId="0" borderId="7" xfId="107" applyNumberFormat="1" applyFont="1" applyBorder="1" applyAlignment="1" applyProtection="1">
      <alignment vertical="center"/>
      <protection locked="0"/>
    </xf>
    <xf numFmtId="49" fontId="6" fillId="0" borderId="7" xfId="107" applyNumberFormat="1" applyFont="1" applyBorder="1" applyAlignment="1" applyProtection="1">
      <alignment horizontal="center" vertical="center"/>
      <protection locked="0"/>
    </xf>
    <xf numFmtId="0" fontId="9" fillId="0" borderId="55" xfId="107" applyFont="1" applyBorder="1" applyAlignment="1" applyProtection="1">
      <alignment horizontal="center" vertical="center"/>
      <protection locked="0"/>
    </xf>
    <xf numFmtId="31" fontId="6" fillId="0" borderId="5" xfId="107" applyNumberFormat="1" applyFont="1" applyBorder="1" applyAlignment="1" applyProtection="1">
      <alignment vertical="center"/>
      <protection locked="0"/>
    </xf>
    <xf numFmtId="0" fontId="9" fillId="0" borderId="5" xfId="101" applyFont="1" applyBorder="1" applyAlignment="1" applyProtection="1">
      <alignment horizontal="center" vertical="center"/>
      <protection locked="0"/>
    </xf>
    <xf numFmtId="0" fontId="6" fillId="0" borderId="5" xfId="107" applyFont="1" applyBorder="1" applyAlignment="1" applyProtection="1">
      <alignment vertical="center"/>
      <protection locked="0"/>
    </xf>
    <xf numFmtId="0" fontId="9" fillId="0" borderId="5" xfId="107" applyFont="1" applyBorder="1" applyAlignment="1" applyProtection="1">
      <alignment vertical="center"/>
      <protection locked="0"/>
    </xf>
    <xf numFmtId="58" fontId="6" fillId="0" borderId="5" xfId="107" applyNumberFormat="1" applyFont="1" applyBorder="1" applyAlignment="1" applyProtection="1">
      <alignment vertical="center"/>
      <protection locked="0"/>
    </xf>
    <xf numFmtId="0" fontId="9" fillId="0" borderId="5" xfId="107" applyFont="1" applyBorder="1" applyAlignment="1" applyProtection="1">
      <alignment horizontal="center" vertical="center"/>
      <protection locked="0"/>
    </xf>
    <xf numFmtId="0" fontId="9" fillId="0" borderId="53" xfId="101" applyFont="1" applyBorder="1" applyAlignment="1" applyProtection="1">
      <alignment horizontal="center" vertical="center"/>
      <protection locked="0"/>
    </xf>
    <xf numFmtId="0" fontId="6" fillId="0" borderId="52" xfId="107" applyFont="1" applyBorder="1" applyAlignment="1" applyProtection="1">
      <alignment horizontal="center" vertical="center"/>
      <protection locked="0"/>
    </xf>
    <xf numFmtId="0" fontId="6" fillId="0" borderId="18" xfId="126" applyFont="1" applyBorder="1" applyAlignment="1" applyProtection="1">
      <alignment horizontal="center" vertical="center"/>
      <protection locked="0"/>
    </xf>
    <xf numFmtId="0" fontId="6" fillId="0" borderId="10" xfId="126" applyFont="1" applyBorder="1" applyAlignment="1" applyProtection="1">
      <alignment horizontal="center" vertical="center"/>
      <protection locked="0"/>
    </xf>
    <xf numFmtId="4" fontId="6" fillId="0" borderId="7" xfId="126" applyNumberFormat="1" applyFont="1" applyBorder="1" applyAlignment="1" applyProtection="1">
      <alignment horizontal="right" vertical="center"/>
      <protection locked="0"/>
    </xf>
    <xf numFmtId="9" fontId="6" fillId="0" borderId="7" xfId="2" applyFont="1" applyBorder="1" applyAlignment="1" applyProtection="1">
      <alignment horizontal="right" vertical="center"/>
      <protection locked="0"/>
    </xf>
    <xf numFmtId="9" fontId="6" fillId="0" borderId="53" xfId="2" applyFont="1" applyBorder="1" applyAlignment="1" applyProtection="1">
      <alignment horizontal="right" vertical="center"/>
      <protection locked="0"/>
    </xf>
    <xf numFmtId="0" fontId="6" fillId="0" borderId="10" xfId="107" applyFont="1" applyBorder="1" applyAlignment="1" applyProtection="1">
      <alignment vertical="center"/>
      <protection locked="0"/>
    </xf>
    <xf numFmtId="0" fontId="6" fillId="0" borderId="53" xfId="107" applyFont="1" applyBorder="1" applyAlignment="1" applyProtection="1">
      <alignment vertical="center"/>
      <protection locked="0"/>
    </xf>
    <xf numFmtId="0" fontId="6" fillId="0" borderId="55" xfId="107" applyFont="1" applyBorder="1" applyAlignment="1" applyProtection="1">
      <alignment horizontal="center" vertical="center"/>
      <protection locked="0"/>
    </xf>
    <xf numFmtId="4" fontId="6" fillId="0" borderId="14" xfId="107" applyNumberFormat="1" applyFont="1" applyBorder="1" applyAlignment="1" applyProtection="1">
      <alignment vertical="center"/>
      <protection locked="0"/>
    </xf>
    <xf numFmtId="4" fontId="6" fillId="0" borderId="5" xfId="107" applyNumberFormat="1" applyFont="1" applyBorder="1" applyAlignment="1" applyProtection="1">
      <alignment vertical="center"/>
      <protection locked="0"/>
    </xf>
    <xf numFmtId="0" fontId="6" fillId="0" borderId="62" xfId="107" applyFont="1" applyBorder="1" applyAlignment="1" applyProtection="1">
      <alignment vertical="center"/>
      <protection locked="0"/>
    </xf>
    <xf numFmtId="0" fontId="9" fillId="0" borderId="44" xfId="107" applyFont="1" applyBorder="1" applyAlignment="1" applyProtection="1">
      <alignment horizontal="center" vertical="center"/>
      <protection locked="0"/>
    </xf>
    <xf numFmtId="0" fontId="9" fillId="0" borderId="64" xfId="107" applyFont="1" applyBorder="1" applyAlignment="1" applyProtection="1">
      <alignment horizontal="center" vertical="center"/>
      <protection locked="0"/>
    </xf>
    <xf numFmtId="10" fontId="6" fillId="0" borderId="7" xfId="2" applyNumberFormat="1" applyFont="1" applyBorder="1" applyAlignment="1" applyProtection="1">
      <alignment horizontal="center" vertical="center"/>
      <protection locked="0"/>
    </xf>
    <xf numFmtId="0" fontId="6" fillId="0" borderId="13" xfId="107" applyFont="1" applyBorder="1" applyAlignment="1" applyProtection="1">
      <alignment vertical="center"/>
      <protection locked="0"/>
    </xf>
    <xf numFmtId="0" fontId="31" fillId="0" borderId="71" xfId="107" applyFont="1" applyBorder="1" applyAlignment="1" applyProtection="1">
      <alignment horizontal="left" vertical="center"/>
      <protection locked="0"/>
    </xf>
    <xf numFmtId="0" fontId="9" fillId="0" borderId="71" xfId="107" applyFont="1" applyBorder="1" applyAlignment="1" applyProtection="1">
      <alignment horizontal="center" vertical="center"/>
      <protection locked="0"/>
    </xf>
    <xf numFmtId="0" fontId="6" fillId="0" borderId="71" xfId="107" applyFont="1" applyBorder="1" applyAlignment="1" applyProtection="1">
      <alignment horizontal="center" vertical="center"/>
      <protection locked="0"/>
    </xf>
    <xf numFmtId="0" fontId="9" fillId="0" borderId="72" xfId="107" applyFont="1" applyBorder="1" applyAlignment="1" applyProtection="1">
      <alignment horizontal="center" vertical="center"/>
      <protection locked="0"/>
    </xf>
    <xf numFmtId="0" fontId="9" fillId="0" borderId="52" xfId="107" applyFont="1" applyBorder="1" applyAlignment="1" applyProtection="1">
      <alignment horizontal="left" vertical="center"/>
      <protection locked="0"/>
    </xf>
    <xf numFmtId="0" fontId="6" fillId="0" borderId="7" xfId="107" applyFont="1" applyBorder="1" applyAlignment="1" applyProtection="1">
      <alignment horizontal="left" vertical="center"/>
      <protection locked="0"/>
    </xf>
    <xf numFmtId="0" fontId="9" fillId="0" borderId="73" xfId="107" applyFont="1" applyBorder="1" applyAlignment="1" applyProtection="1">
      <alignment horizontal="left" vertical="center"/>
      <protection locked="0"/>
    </xf>
    <xf numFmtId="0" fontId="9" fillId="0" borderId="74" xfId="107" applyFont="1" applyBorder="1" applyAlignment="1" applyProtection="1">
      <alignment horizontal="left" vertical="center"/>
      <protection locked="0"/>
    </xf>
    <xf numFmtId="0" fontId="6" fillId="0" borderId="6" xfId="107" applyFont="1" applyBorder="1" applyAlignment="1" applyProtection="1">
      <alignment horizontal="center" vertical="center"/>
      <protection locked="0"/>
    </xf>
    <xf numFmtId="0" fontId="6" fillId="0" borderId="75" xfId="107" applyFont="1" applyBorder="1" applyAlignment="1" applyProtection="1">
      <alignment vertical="center"/>
      <protection locked="0"/>
    </xf>
    <xf numFmtId="0" fontId="9" fillId="0" borderId="0" xfId="107" applyFont="1" applyAlignment="1" applyProtection="1">
      <alignment horizontal="center" vertical="center"/>
      <protection locked="0"/>
    </xf>
    <xf numFmtId="0" fontId="21" fillId="0" borderId="0" xfId="98" applyFont="1" applyAlignment="1">
      <alignment vertical="center"/>
    </xf>
    <xf numFmtId="0" fontId="43" fillId="0" borderId="0" xfId="117" applyFont="1" applyAlignment="1" applyProtection="1">
      <alignment horizontal="left" vertical="center"/>
    </xf>
    <xf numFmtId="0" fontId="40" fillId="0" borderId="0" xfId="98" applyFont="1" applyAlignment="1">
      <alignment vertical="center"/>
    </xf>
    <xf numFmtId="0" fontId="40" fillId="0" borderId="0" xfId="98" applyFont="1" applyAlignment="1">
      <alignment horizontal="left" vertical="center"/>
    </xf>
    <xf numFmtId="0" fontId="45" fillId="0" borderId="0" xfId="4" applyFont="1" applyAlignment="1" applyProtection="1">
      <alignment vertical="center"/>
    </xf>
    <xf numFmtId="0" fontId="21" fillId="0" borderId="0" xfId="117" applyFont="1" applyAlignment="1" applyProtection="1">
      <alignment horizontal="left" vertical="center"/>
    </xf>
    <xf numFmtId="0" fontId="21" fillId="0" borderId="0" xfId="98" applyFont="1" applyAlignment="1">
      <alignment horizontal="left" vertical="center"/>
    </xf>
    <xf numFmtId="49" fontId="43" fillId="0" borderId="0" xfId="117" applyNumberFormat="1" applyFont="1" applyAlignment="1" applyProtection="1">
      <alignment horizontal="left" vertical="center"/>
    </xf>
    <xf numFmtId="49" fontId="21" fillId="0" borderId="0" xfId="117" applyNumberFormat="1" applyFont="1" applyAlignment="1" applyProtection="1">
      <alignment horizontal="left" vertical="center"/>
    </xf>
    <xf numFmtId="0" fontId="40" fillId="0" borderId="0" xfId="117" applyFont="1" applyAlignment="1" applyProtection="1">
      <alignment horizontal="left" vertical="center"/>
    </xf>
    <xf numFmtId="0" fontId="41" fillId="0" borderId="0" xfId="98" applyFont="1" applyAlignment="1">
      <alignment horizontal="left" vertical="center"/>
    </xf>
    <xf numFmtId="0" fontId="43" fillId="0" borderId="0" xfId="117" applyFont="1" applyFill="1" applyAlignment="1" applyProtection="1">
      <alignment horizontal="left" vertical="center"/>
    </xf>
    <xf numFmtId="49" fontId="46" fillId="0" borderId="0" xfId="1" applyNumberFormat="1" applyFont="1" applyBorder="1" applyAlignment="1">
      <alignment horizontal="centerContinuous" vertical="center"/>
    </xf>
    <xf numFmtId="49" fontId="46" fillId="0" borderId="0" xfId="109" applyNumberFormat="1" applyFont="1" applyAlignment="1">
      <alignment horizontal="centerContinuous" vertical="center"/>
    </xf>
    <xf numFmtId="49" fontId="47" fillId="0" borderId="0" xfId="109" applyNumberFormat="1" applyFont="1" applyAlignment="1">
      <alignment vertical="center"/>
    </xf>
    <xf numFmtId="49" fontId="6" fillId="0" borderId="0" xfId="1" applyNumberFormat="1" applyFont="1" applyBorder="1" applyAlignment="1">
      <alignment vertical="center"/>
    </xf>
    <xf numFmtId="49" fontId="8" fillId="0" borderId="0" xfId="4" applyNumberFormat="1" applyFont="1" applyBorder="1" applyAlignment="1" applyProtection="1">
      <alignment vertical="center"/>
    </xf>
    <xf numFmtId="49" fontId="6" fillId="0" borderId="0" xfId="109" applyNumberFormat="1" applyFont="1" applyAlignment="1">
      <alignment vertical="center"/>
    </xf>
    <xf numFmtId="49" fontId="6" fillId="0" borderId="0" xfId="109" applyNumberFormat="1" applyFont="1" applyAlignment="1">
      <alignment horizontal="center" vertical="center"/>
    </xf>
    <xf numFmtId="49" fontId="21" fillId="0" borderId="0" xfId="109" applyNumberFormat="1" applyFont="1" applyAlignment="1">
      <alignment vertical="center"/>
    </xf>
    <xf numFmtId="49" fontId="6" fillId="0" borderId="0" xfId="1" applyNumberFormat="1" applyFont="1" applyBorder="1" applyAlignment="1">
      <alignment horizontal="left" vertical="center"/>
    </xf>
    <xf numFmtId="49" fontId="8" fillId="0" borderId="0" xfId="4" applyNumberFormat="1" applyFont="1" applyBorder="1" applyAlignment="1" applyProtection="1">
      <alignment horizontal="left" vertical="center"/>
    </xf>
    <xf numFmtId="49" fontId="6" fillId="0" borderId="0" xfId="109" applyNumberFormat="1" applyFont="1" applyAlignment="1">
      <alignment horizontal="left" vertical="center"/>
    </xf>
    <xf numFmtId="234" fontId="21" fillId="0" borderId="0" xfId="109" applyNumberFormat="1" applyFont="1" applyAlignment="1">
      <alignment vertical="center"/>
    </xf>
    <xf numFmtId="49" fontId="48" fillId="0" borderId="0" xfId="4" applyNumberFormat="1" applyFont="1" applyBorder="1" applyAlignment="1" applyProtection="1">
      <alignment vertical="center"/>
    </xf>
    <xf numFmtId="49" fontId="21" fillId="0" borderId="0" xfId="1" applyNumberFormat="1" applyFont="1" applyBorder="1" applyAlignment="1">
      <alignment vertical="center"/>
    </xf>
    <xf numFmtId="0" fontId="8" fillId="0" borderId="0" xfId="4" applyFont="1" applyBorder="1" applyAlignment="1" applyProtection="1">
      <alignment horizontal="left" vertical="center"/>
    </xf>
    <xf numFmtId="0" fontId="44" fillId="0" borderId="0" xfId="0" applyNumberFormat="1" applyFont="1" applyBorder="1" applyAlignment="1">
      <alignment horizontal="center" vertical="center"/>
    </xf>
    <xf numFmtId="0" fontId="24" fillId="0" borderId="0" xfId="101" applyFont="1" applyAlignment="1" applyProtection="1">
      <alignment horizontal="center" vertical="center"/>
      <protection locked="0"/>
    </xf>
    <xf numFmtId="0" fontId="6" fillId="0" borderId="0" xfId="101" applyFont="1" applyAlignment="1" applyProtection="1">
      <alignment horizontal="center" vertical="center"/>
      <protection locked="0"/>
    </xf>
    <xf numFmtId="0" fontId="6" fillId="0" borderId="45" xfId="107" applyFont="1" applyBorder="1" applyAlignment="1" applyProtection="1">
      <alignment horizontal="center" vertical="center"/>
      <protection locked="0"/>
    </xf>
    <xf numFmtId="0" fontId="6" fillId="0" borderId="46" xfId="107" applyFont="1" applyBorder="1" applyAlignment="1" applyProtection="1">
      <alignment horizontal="center" vertical="center"/>
      <protection locked="0"/>
    </xf>
    <xf numFmtId="0" fontId="6" fillId="0" borderId="47" xfId="107" applyFont="1" applyBorder="1" applyAlignment="1" applyProtection="1">
      <alignment horizontal="center" vertical="center"/>
      <protection locked="0"/>
    </xf>
    <xf numFmtId="0" fontId="6" fillId="0" borderId="11" xfId="107" applyFont="1" applyBorder="1" applyAlignment="1" applyProtection="1">
      <alignment horizontal="center" vertical="center"/>
      <protection locked="0"/>
    </xf>
    <xf numFmtId="0" fontId="6" fillId="0" borderId="18" xfId="107" applyFont="1" applyBorder="1" applyAlignment="1" applyProtection="1">
      <alignment horizontal="center" vertical="center"/>
      <protection locked="0"/>
    </xf>
    <xf numFmtId="0" fontId="6" fillId="0" borderId="10" xfId="107" applyFont="1" applyBorder="1" applyAlignment="1" applyProtection="1">
      <alignment horizontal="center" vertical="center"/>
      <protection locked="0"/>
    </xf>
    <xf numFmtId="0" fontId="6" fillId="0" borderId="11" xfId="107" applyFont="1" applyBorder="1" applyAlignment="1" applyProtection="1">
      <alignment horizontal="center" vertical="center" wrapText="1"/>
      <protection locked="0"/>
    </xf>
    <xf numFmtId="3" fontId="15" fillId="0" borderId="18" xfId="0" applyFont="1" applyBorder="1" applyAlignment="1">
      <alignment vertical="center" wrapText="1"/>
    </xf>
    <xf numFmtId="3" fontId="15" fillId="0" borderId="10" xfId="0" applyFont="1" applyBorder="1" applyAlignment="1">
      <alignment vertical="center" wrapText="1"/>
    </xf>
    <xf numFmtId="224" fontId="6" fillId="0" borderId="11" xfId="107" applyNumberFormat="1" applyFont="1" applyBorder="1" applyAlignment="1" applyProtection="1">
      <alignment horizontal="center" vertical="center"/>
      <protection locked="0"/>
    </xf>
    <xf numFmtId="224" fontId="6" fillId="0" borderId="54" xfId="107" applyNumberFormat="1" applyFont="1" applyBorder="1" applyAlignment="1" applyProtection="1">
      <alignment horizontal="center" vertical="center"/>
      <protection locked="0"/>
    </xf>
    <xf numFmtId="0" fontId="6" fillId="0" borderId="27" xfId="107" applyFont="1" applyBorder="1" applyAlignment="1" applyProtection="1">
      <alignment horizontal="center" vertical="center"/>
      <protection locked="0"/>
    </xf>
    <xf numFmtId="0" fontId="6" fillId="0" borderId="13" xfId="107" applyFont="1" applyBorder="1" applyAlignment="1" applyProtection="1">
      <alignment horizontal="center" vertical="center"/>
      <protection locked="0"/>
    </xf>
    <xf numFmtId="0" fontId="6" fillId="0" borderId="56" xfId="107" applyFont="1" applyBorder="1" applyAlignment="1" applyProtection="1">
      <alignment horizontal="center" vertical="center"/>
      <protection locked="0"/>
    </xf>
    <xf numFmtId="0" fontId="9" fillId="0" borderId="45" xfId="107" applyFont="1" applyBorder="1" applyAlignment="1" applyProtection="1">
      <alignment horizontal="center" vertical="center"/>
      <protection locked="0"/>
    </xf>
    <xf numFmtId="0" fontId="9" fillId="0" borderId="47" xfId="107" applyFont="1" applyBorder="1" applyAlignment="1" applyProtection="1">
      <alignment horizontal="center" vertical="center"/>
      <protection locked="0"/>
    </xf>
    <xf numFmtId="0" fontId="9" fillId="0" borderId="60" xfId="107" applyFont="1" applyBorder="1" applyAlignment="1" applyProtection="1">
      <alignment horizontal="center" vertical="center"/>
      <protection locked="0"/>
    </xf>
    <xf numFmtId="43" fontId="2" fillId="0" borderId="11" xfId="113" applyNumberFormat="1" applyFont="1" applyBorder="1" applyAlignment="1" applyProtection="1">
      <alignment horizontal="center" vertical="center"/>
      <protection locked="0"/>
    </xf>
    <xf numFmtId="43" fontId="6" fillId="0" borderId="18" xfId="113" applyNumberFormat="1" applyFont="1" applyBorder="1" applyAlignment="1" applyProtection="1">
      <alignment horizontal="center" vertical="center"/>
      <protection locked="0"/>
    </xf>
    <xf numFmtId="43" fontId="6" fillId="0" borderId="10" xfId="113" applyNumberFormat="1" applyFont="1" applyBorder="1" applyAlignment="1" applyProtection="1">
      <alignment horizontal="center" vertical="center"/>
      <protection locked="0"/>
    </xf>
    <xf numFmtId="0" fontId="6" fillId="0" borderId="11" xfId="126" applyFont="1" applyBorder="1" applyAlignment="1" applyProtection="1">
      <alignment horizontal="center" vertical="center"/>
      <protection locked="0"/>
    </xf>
    <xf numFmtId="0" fontId="6" fillId="0" borderId="18" xfId="126" applyFont="1" applyBorder="1" applyAlignment="1" applyProtection="1">
      <alignment horizontal="center" vertical="center"/>
      <protection locked="0"/>
    </xf>
    <xf numFmtId="0" fontId="6" fillId="0" borderId="10" xfId="126" applyFont="1" applyBorder="1" applyAlignment="1" applyProtection="1">
      <alignment horizontal="center" vertical="center"/>
      <protection locked="0"/>
    </xf>
    <xf numFmtId="0" fontId="6" fillId="0" borderId="14" xfId="107" applyFont="1" applyBorder="1" applyAlignment="1" applyProtection="1">
      <alignment horizontal="center" vertical="center"/>
      <protection locked="0"/>
    </xf>
    <xf numFmtId="0" fontId="9" fillId="0" borderId="63" xfId="107" applyFont="1" applyBorder="1" applyAlignment="1" applyProtection="1">
      <alignment horizontal="center" vertical="center"/>
      <protection locked="0"/>
    </xf>
    <xf numFmtId="0" fontId="9" fillId="0" borderId="46" xfId="107" applyFont="1" applyBorder="1" applyAlignment="1" applyProtection="1">
      <alignment horizontal="center" vertical="center"/>
      <protection locked="0"/>
    </xf>
    <xf numFmtId="43" fontId="6" fillId="0" borderId="11" xfId="113" applyNumberFormat="1" applyFont="1" applyBorder="1" applyAlignment="1" applyProtection="1">
      <alignment horizontal="center" vertical="center"/>
      <protection locked="0"/>
    </xf>
    <xf numFmtId="0" fontId="9" fillId="0" borderId="65" xfId="107" applyFont="1" applyBorder="1" applyAlignment="1" applyProtection="1">
      <alignment horizontal="center" vertical="center"/>
      <protection locked="0"/>
    </xf>
    <xf numFmtId="0" fontId="9" fillId="0" borderId="10" xfId="107" applyFont="1" applyBorder="1" applyAlignment="1" applyProtection="1">
      <alignment horizontal="center" vertical="center"/>
      <protection locked="0"/>
    </xf>
    <xf numFmtId="0" fontId="9" fillId="0" borderId="66" xfId="107" applyFont="1" applyBorder="1" applyAlignment="1" applyProtection="1">
      <alignment horizontal="center" vertical="center"/>
      <protection locked="0"/>
    </xf>
    <xf numFmtId="0" fontId="9" fillId="0" borderId="67" xfId="107" applyFont="1" applyBorder="1" applyAlignment="1" applyProtection="1">
      <alignment horizontal="center" vertical="center"/>
      <protection locked="0"/>
    </xf>
    <xf numFmtId="0" fontId="6" fillId="0" borderId="68" xfId="107" applyFont="1" applyBorder="1" applyAlignment="1" applyProtection="1">
      <alignment horizontal="center" vertical="center"/>
      <protection locked="0"/>
    </xf>
    <xf numFmtId="0" fontId="6" fillId="0" borderId="69" xfId="107" applyFont="1" applyBorder="1" applyAlignment="1" applyProtection="1">
      <alignment horizontal="center" vertical="center"/>
      <protection locked="0"/>
    </xf>
    <xf numFmtId="0" fontId="6" fillId="0" borderId="70" xfId="107" applyFont="1" applyBorder="1" applyAlignment="1" applyProtection="1">
      <alignment horizontal="center" vertical="center"/>
      <protection locked="0"/>
    </xf>
    <xf numFmtId="0" fontId="6" fillId="0" borderId="72" xfId="107" applyFont="1" applyBorder="1" applyAlignment="1" applyProtection="1">
      <alignment horizontal="center" vertical="center"/>
      <protection locked="0"/>
    </xf>
    <xf numFmtId="0" fontId="6" fillId="0" borderId="51" xfId="107" applyFont="1" applyBorder="1" applyAlignment="1" applyProtection="1">
      <alignment horizontal="center" vertical="center"/>
      <protection locked="0"/>
    </xf>
    <xf numFmtId="0" fontId="6" fillId="0" borderId="7" xfId="107" applyFont="1" applyBorder="1" applyAlignment="1" applyProtection="1">
      <alignment horizontal="center" vertical="center"/>
      <protection locked="0"/>
    </xf>
    <xf numFmtId="0" fontId="6" fillId="0" borderId="7" xfId="101" applyFont="1" applyBorder="1" applyAlignment="1" applyProtection="1">
      <alignment horizontal="center" vertical="center"/>
      <protection locked="0"/>
    </xf>
    <xf numFmtId="0" fontId="6" fillId="0" borderId="53" xfId="107" applyFont="1" applyBorder="1" applyAlignment="1" applyProtection="1">
      <alignment horizontal="center" vertical="center"/>
      <protection locked="0"/>
    </xf>
    <xf numFmtId="0" fontId="6" fillId="0" borderId="54" xfId="107" applyFont="1" applyBorder="1" applyAlignment="1" applyProtection="1">
      <alignment horizontal="center" vertical="center"/>
      <protection locked="0"/>
    </xf>
    <xf numFmtId="0" fontId="6" fillId="0" borderId="6" xfId="107" applyFont="1" applyBorder="1" applyAlignment="1" applyProtection="1">
      <alignment horizontal="center" vertical="center"/>
      <protection locked="0"/>
    </xf>
    <xf numFmtId="0" fontId="9" fillId="0" borderId="43" xfId="107" applyFont="1" applyBorder="1" applyAlignment="1" applyProtection="1">
      <alignment horizontal="center" vertical="center"/>
      <protection locked="0"/>
    </xf>
    <xf numFmtId="0" fontId="9" fillId="0" borderId="50" xfId="107" applyFont="1" applyBorder="1" applyAlignment="1" applyProtection="1">
      <alignment horizontal="center" vertical="center"/>
      <protection locked="0"/>
    </xf>
    <xf numFmtId="0" fontId="9" fillId="0" borderId="52" xfId="107" applyFont="1" applyBorder="1" applyAlignment="1" applyProtection="1">
      <alignment horizontal="center" vertical="center"/>
      <protection locked="0"/>
    </xf>
    <xf numFmtId="0" fontId="9" fillId="0" borderId="44" xfId="101" applyFont="1" applyBorder="1" applyAlignment="1" applyProtection="1">
      <alignment horizontal="center" vertical="center"/>
      <protection locked="0"/>
    </xf>
    <xf numFmtId="0" fontId="9" fillId="0" borderId="7" xfId="101" applyFont="1" applyBorder="1" applyAlignment="1" applyProtection="1">
      <alignment horizontal="center" vertical="center"/>
      <protection locked="0"/>
    </xf>
    <xf numFmtId="0" fontId="2" fillId="0" borderId="48" xfId="107" applyFont="1" applyBorder="1" applyAlignment="1" applyProtection="1">
      <alignment horizontal="center" vertical="center"/>
      <protection locked="0"/>
    </xf>
    <xf numFmtId="0" fontId="6" fillId="0" borderId="15" xfId="107" applyFont="1" applyBorder="1" applyAlignment="1" applyProtection="1">
      <alignment horizontal="center" vertical="center"/>
      <protection locked="0"/>
    </xf>
    <xf numFmtId="0" fontId="9" fillId="0" borderId="48" xfId="107" applyFont="1" applyBorder="1" applyAlignment="1" applyProtection="1">
      <alignment horizontal="center" vertical="center"/>
      <protection locked="0"/>
    </xf>
    <xf numFmtId="0" fontId="9" fillId="0" borderId="15" xfId="107" applyFont="1" applyBorder="1" applyAlignment="1" applyProtection="1">
      <alignment horizontal="center" vertical="center"/>
      <protection locked="0"/>
    </xf>
    <xf numFmtId="0" fontId="6" fillId="0" borderId="49" xfId="107" applyFont="1" applyBorder="1" applyAlignment="1" applyProtection="1">
      <alignment horizontal="center" vertical="center"/>
      <protection locked="0"/>
    </xf>
    <xf numFmtId="0" fontId="9" fillId="0" borderId="57" xfId="107" applyFont="1" applyBorder="1" applyAlignment="1" applyProtection="1">
      <alignment horizontal="center" vertical="center"/>
      <protection locked="0"/>
    </xf>
    <xf numFmtId="0" fontId="9" fillId="0" borderId="58" xfId="107" applyFont="1" applyBorder="1" applyAlignment="1" applyProtection="1">
      <alignment horizontal="center" vertical="center"/>
      <protection locked="0"/>
    </xf>
    <xf numFmtId="0" fontId="9" fillId="0" borderId="59" xfId="107" applyFont="1" applyBorder="1" applyAlignment="1" applyProtection="1">
      <alignment horizontal="center" vertical="center"/>
      <protection locked="0"/>
    </xf>
    <xf numFmtId="0" fontId="9" fillId="0" borderId="61" xfId="107" applyFont="1" applyBorder="1" applyAlignment="1" applyProtection="1">
      <alignment horizontal="center" vertical="center"/>
      <protection locked="0"/>
    </xf>
    <xf numFmtId="0" fontId="9" fillId="0" borderId="23" xfId="107" applyFont="1" applyBorder="1" applyAlignment="1" applyProtection="1">
      <alignment horizontal="center" vertical="center"/>
      <protection locked="0"/>
    </xf>
    <xf numFmtId="0" fontId="9" fillId="0" borderId="21" xfId="107" applyFont="1" applyBorder="1" applyAlignment="1" applyProtection="1">
      <alignment horizontal="center" vertical="center"/>
      <protection locked="0"/>
    </xf>
    <xf numFmtId="233" fontId="24" fillId="0" borderId="0" xfId="61" applyNumberFormat="1" applyFont="1" applyAlignment="1" applyProtection="1">
      <alignment horizontal="center" vertical="center"/>
      <protection locked="0"/>
    </xf>
    <xf numFmtId="0" fontId="6" fillId="0" borderId="0" xfId="61" applyFont="1" applyAlignment="1" applyProtection="1">
      <alignment horizontal="center" vertical="center"/>
      <protection locked="0"/>
    </xf>
    <xf numFmtId="233" fontId="6" fillId="0" borderId="0" xfId="61" applyNumberFormat="1" applyFont="1" applyAlignment="1" applyProtection="1">
      <alignment horizontal="left" vertical="center"/>
      <protection locked="0"/>
    </xf>
    <xf numFmtId="0" fontId="9" fillId="0" borderId="30" xfId="100" applyFont="1" applyBorder="1" applyAlignment="1">
      <alignment horizontal="center" vertical="center"/>
    </xf>
    <xf numFmtId="0" fontId="9" fillId="0" borderId="31" xfId="100" applyFont="1" applyBorder="1" applyAlignment="1">
      <alignment horizontal="center" vertical="center"/>
    </xf>
    <xf numFmtId="0" fontId="40" fillId="0" borderId="29" xfId="100" applyFont="1" applyBorder="1" applyAlignment="1" applyProtection="1">
      <alignment horizontal="center" vertical="center"/>
      <protection hidden="1"/>
    </xf>
    <xf numFmtId="0" fontId="40" fillId="0" borderId="32" xfId="100" applyFont="1" applyBorder="1" applyAlignment="1" applyProtection="1">
      <alignment horizontal="center" vertical="center"/>
      <protection hidden="1"/>
    </xf>
    <xf numFmtId="0" fontId="40" fillId="0" borderId="30" xfId="100" applyFont="1" applyBorder="1" applyAlignment="1" applyProtection="1">
      <alignment horizontal="center" vertical="center"/>
      <protection hidden="1"/>
    </xf>
    <xf numFmtId="0" fontId="40" fillId="0" borderId="19" xfId="100" applyFont="1" applyBorder="1" applyAlignment="1" applyProtection="1">
      <alignment horizontal="center" vertical="center"/>
      <protection hidden="1"/>
    </xf>
    <xf numFmtId="0" fontId="40" fillId="10" borderId="30" xfId="100" applyFont="1" applyFill="1" applyBorder="1" applyAlignment="1" applyProtection="1">
      <alignment horizontal="center" vertical="center" wrapText="1"/>
      <protection hidden="1"/>
    </xf>
    <xf numFmtId="0" fontId="40" fillId="10" borderId="19" xfId="100" applyFont="1" applyFill="1" applyBorder="1" applyAlignment="1" applyProtection="1">
      <alignment horizontal="center" vertical="center"/>
      <protection hidden="1"/>
    </xf>
    <xf numFmtId="0" fontId="33" fillId="0" borderId="0" xfId="0" applyNumberFormat="1" applyFont="1" applyBorder="1" applyAlignment="1">
      <alignment horizontal="center" vertical="center" wrapText="1"/>
    </xf>
    <xf numFmtId="219" fontId="34" fillId="0" borderId="0" xfId="0" applyNumberFormat="1" applyFont="1" applyBorder="1" applyAlignment="1">
      <alignment horizontal="center" vertical="center"/>
    </xf>
    <xf numFmtId="0" fontId="38" fillId="0" borderId="7" xfId="0" applyNumberFormat="1" applyFont="1" applyAlignment="1">
      <alignment horizontal="center" vertical="center"/>
    </xf>
    <xf numFmtId="0" fontId="5" fillId="0" borderId="0" xfId="0" applyNumberFormat="1" applyFont="1" applyBorder="1" applyAlignment="1">
      <alignment horizontal="center" vertical="center" wrapText="1"/>
    </xf>
    <xf numFmtId="219" fontId="6" fillId="0" borderId="0" xfId="0" applyNumberFormat="1" applyFont="1" applyBorder="1" applyAlignment="1">
      <alignment horizontal="center" vertical="center"/>
    </xf>
    <xf numFmtId="0" fontId="17" fillId="0" borderId="27" xfId="0" applyNumberFormat="1" applyFont="1" applyBorder="1" applyAlignment="1">
      <alignment horizontal="center" vertical="center"/>
    </xf>
    <xf numFmtId="0" fontId="17" fillId="0" borderId="13" xfId="0" applyNumberFormat="1" applyFont="1" applyBorder="1" applyAlignment="1">
      <alignment horizontal="center" vertical="center"/>
    </xf>
    <xf numFmtId="0" fontId="17" fillId="0" borderId="14" xfId="0" applyNumberFormat="1" applyFont="1" applyBorder="1" applyAlignment="1">
      <alignment horizontal="center" vertical="center"/>
    </xf>
    <xf numFmtId="0" fontId="17" fillId="0" borderId="11" xfId="0" applyNumberFormat="1" applyFont="1" applyBorder="1" applyAlignment="1">
      <alignment horizontal="left" vertical="center"/>
    </xf>
    <xf numFmtId="0" fontId="17" fillId="0" borderId="18" xfId="0" applyNumberFormat="1" applyFont="1" applyBorder="1" applyAlignment="1">
      <alignment horizontal="left" vertical="center"/>
    </xf>
    <xf numFmtId="0" fontId="17" fillId="0" borderId="10" xfId="0" applyNumberFormat="1" applyFont="1" applyBorder="1" applyAlignment="1">
      <alignment horizontal="left" vertical="center"/>
    </xf>
    <xf numFmtId="0" fontId="17" fillId="0" borderId="11" xfId="0" applyNumberFormat="1" applyFont="1" applyBorder="1" applyAlignment="1">
      <alignment horizontal="center" vertical="center"/>
    </xf>
    <xf numFmtId="0" fontId="17" fillId="0" borderId="18" xfId="0" applyNumberFormat="1" applyFont="1" applyBorder="1" applyAlignment="1">
      <alignment horizontal="center" vertical="center"/>
    </xf>
    <xf numFmtId="0" fontId="17" fillId="0" borderId="10" xfId="0" applyNumberFormat="1" applyFont="1" applyBorder="1" applyAlignment="1">
      <alignment horizontal="center" vertical="center"/>
    </xf>
    <xf numFmtId="0" fontId="6" fillId="0" borderId="0" xfId="0" applyNumberFormat="1" applyFont="1" applyBorder="1" applyAlignment="1">
      <alignment horizontal="center" vertical="center"/>
    </xf>
    <xf numFmtId="0" fontId="6" fillId="0" borderId="11" xfId="0" applyNumberFormat="1" applyFont="1" applyBorder="1" applyAlignment="1">
      <alignment horizontal="center" vertical="center"/>
    </xf>
    <xf numFmtId="0" fontId="6" fillId="0" borderId="10" xfId="0" applyNumberFormat="1" applyFont="1" applyBorder="1" applyAlignment="1">
      <alignment horizontal="center" vertical="center"/>
    </xf>
    <xf numFmtId="0" fontId="6" fillId="0" borderId="18" xfId="0" applyNumberFormat="1" applyFont="1" applyBorder="1" applyAlignment="1">
      <alignment horizontal="center" vertical="center"/>
    </xf>
    <xf numFmtId="0" fontId="6" fillId="0" borderId="7" xfId="0" applyNumberFormat="1" applyFont="1" applyAlignment="1">
      <alignment horizontal="center" vertical="center"/>
    </xf>
    <xf numFmtId="0" fontId="6" fillId="0" borderId="8"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6" fillId="0" borderId="14"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6" fillId="0" borderId="15" xfId="0" applyNumberFormat="1" applyFont="1" applyBorder="1" applyAlignment="1">
      <alignment horizontal="center" vertical="center" wrapText="1"/>
    </xf>
    <xf numFmtId="0" fontId="6" fillId="0" borderId="9" xfId="0" applyNumberFormat="1" applyFont="1" applyBorder="1" applyAlignment="1">
      <alignment horizontal="center" vertical="center"/>
    </xf>
    <xf numFmtId="0" fontId="6" fillId="0" borderId="5" xfId="0" applyNumberFormat="1" applyFont="1" applyBorder="1" applyAlignment="1">
      <alignment horizontal="center" vertical="center"/>
    </xf>
    <xf numFmtId="0" fontId="6" fillId="0" borderId="15" xfId="0" applyNumberFormat="1" applyFont="1" applyBorder="1" applyAlignment="1">
      <alignment horizontal="center" vertical="center"/>
    </xf>
    <xf numFmtId="0" fontId="5" fillId="0" borderId="0" xfId="0" applyNumberFormat="1" applyFont="1" applyBorder="1" applyAlignment="1">
      <alignment horizontal="center" vertical="center"/>
    </xf>
    <xf numFmtId="222" fontId="6" fillId="0" borderId="7" xfId="0" applyNumberFormat="1" applyFont="1" applyAlignment="1">
      <alignment horizontal="center" vertical="center"/>
    </xf>
    <xf numFmtId="229" fontId="6" fillId="0" borderId="7" xfId="0" applyNumberFormat="1" applyFont="1" applyAlignment="1">
      <alignment horizontal="center" vertical="center"/>
    </xf>
    <xf numFmtId="43" fontId="6" fillId="0" borderId="7" xfId="1" applyFont="1" applyBorder="1" applyAlignment="1">
      <alignment horizontal="center" vertical="center"/>
    </xf>
    <xf numFmtId="0" fontId="6" fillId="0" borderId="22" xfId="0" applyNumberFormat="1" applyFont="1" applyBorder="1" applyAlignment="1">
      <alignment horizontal="center" vertical="center"/>
    </xf>
    <xf numFmtId="0" fontId="6" fillId="0" borderId="23" xfId="0" applyNumberFormat="1" applyFont="1" applyBorder="1" applyAlignment="1">
      <alignment horizontal="center" vertical="center"/>
    </xf>
    <xf numFmtId="0" fontId="6" fillId="0" borderId="21" xfId="0" applyNumberFormat="1" applyFont="1" applyBorder="1" applyAlignment="1">
      <alignment horizontal="center" vertical="center"/>
    </xf>
    <xf numFmtId="0" fontId="6" fillId="7" borderId="7" xfId="115" applyFont="1" applyFill="1" applyBorder="1" applyAlignment="1">
      <alignment horizontal="center" vertical="center"/>
    </xf>
    <xf numFmtId="0" fontId="6" fillId="0" borderId="7" xfId="0" applyNumberFormat="1" applyFont="1" applyAlignment="1">
      <alignment horizontal="center" vertical="center" wrapText="1"/>
    </xf>
    <xf numFmtId="43" fontId="6" fillId="0" borderId="5" xfId="0" applyNumberFormat="1" applyFont="1" applyBorder="1" applyAlignment="1">
      <alignment horizontal="center" vertical="center"/>
    </xf>
    <xf numFmtId="43" fontId="6" fillId="0" borderId="15" xfId="0" applyNumberFormat="1" applyFont="1" applyBorder="1" applyAlignment="1">
      <alignment horizontal="center" vertical="center"/>
    </xf>
    <xf numFmtId="0" fontId="6" fillId="0" borderId="7" xfId="103" applyFont="1" applyBorder="1" applyAlignment="1">
      <alignment horizontal="center" vertical="center" wrapText="1"/>
    </xf>
    <xf numFmtId="0" fontId="6" fillId="0" borderId="20" xfId="0" applyNumberFormat="1" applyFont="1" applyBorder="1" applyAlignment="1">
      <alignment horizontal="center" vertical="center"/>
    </xf>
    <xf numFmtId="0" fontId="15" fillId="0" borderId="18" xfId="0" applyNumberFormat="1" applyFont="1" applyBorder="1" applyAlignment="1">
      <alignment vertical="center"/>
    </xf>
    <xf numFmtId="0" fontId="15" fillId="0" borderId="10" xfId="0" applyNumberFormat="1" applyFont="1" applyBorder="1" applyAlignment="1">
      <alignment vertical="center"/>
    </xf>
    <xf numFmtId="0" fontId="6" fillId="0" borderId="7" xfId="115" applyFont="1" applyBorder="1" applyAlignment="1">
      <alignment horizontal="center" vertical="center"/>
    </xf>
    <xf numFmtId="0" fontId="6" fillId="0" borderId="5" xfId="115" applyFont="1" applyBorder="1" applyAlignment="1">
      <alignment horizontal="center" vertical="center"/>
    </xf>
    <xf numFmtId="0" fontId="6" fillId="0" borderId="15" xfId="115" applyFont="1" applyBorder="1" applyAlignment="1">
      <alignment horizontal="center" vertical="center"/>
    </xf>
    <xf numFmtId="0" fontId="6" fillId="0" borderId="5" xfId="108" applyFont="1" applyBorder="1" applyAlignment="1">
      <alignment horizontal="center" vertical="center" wrapText="1"/>
    </xf>
    <xf numFmtId="0" fontId="6" fillId="0" borderId="15" xfId="108" applyFont="1" applyBorder="1" applyAlignment="1">
      <alignment horizontal="center" vertical="center" wrapText="1"/>
    </xf>
    <xf numFmtId="43" fontId="6" fillId="0" borderId="5" xfId="1" applyFont="1" applyFill="1" applyBorder="1" applyAlignment="1">
      <alignment horizontal="center" vertical="center" wrapText="1"/>
    </xf>
    <xf numFmtId="43" fontId="6" fillId="0" borderId="15" xfId="1" applyFont="1" applyFill="1" applyBorder="1" applyAlignment="1">
      <alignment horizontal="center" vertical="center" wrapText="1"/>
    </xf>
    <xf numFmtId="0" fontId="6" fillId="0" borderId="7" xfId="0" applyNumberFormat="1" applyFont="1" applyAlignment="1">
      <alignment horizontal="center" vertical="center" shrinkToFit="1"/>
    </xf>
    <xf numFmtId="0" fontId="6" fillId="7" borderId="7" xfId="0" applyNumberFormat="1" applyFont="1" applyFill="1" applyAlignment="1">
      <alignment horizontal="center" vertical="center" wrapText="1"/>
    </xf>
    <xf numFmtId="0" fontId="6" fillId="7" borderId="7" xfId="0" applyNumberFormat="1" applyFont="1" applyFill="1" applyAlignment="1">
      <alignment horizontal="center" vertical="center"/>
    </xf>
    <xf numFmtId="14" fontId="6" fillId="0" borderId="7" xfId="0" applyNumberFormat="1" applyFont="1" applyAlignment="1">
      <alignment horizontal="center" vertical="center" wrapText="1"/>
    </xf>
    <xf numFmtId="14" fontId="6" fillId="0" borderId="7" xfId="0" applyNumberFormat="1" applyFont="1" applyAlignment="1">
      <alignment horizontal="center" vertical="center"/>
    </xf>
    <xf numFmtId="0" fontId="6" fillId="0" borderId="7" xfId="108" applyFont="1" applyBorder="1" applyAlignment="1">
      <alignment horizontal="center" vertical="center" wrapText="1"/>
    </xf>
    <xf numFmtId="0" fontId="6" fillId="0" borderId="5" xfId="115" applyFont="1" applyBorder="1" applyAlignment="1">
      <alignment horizontal="center" vertical="center" wrapText="1"/>
    </xf>
    <xf numFmtId="0" fontId="6" fillId="0" borderId="15" xfId="115" applyFont="1" applyBorder="1" applyAlignment="1">
      <alignment horizontal="center" vertical="center" wrapText="1"/>
    </xf>
    <xf numFmtId="31" fontId="6" fillId="0" borderId="11" xfId="0" applyNumberFormat="1" applyFont="1" applyBorder="1" applyAlignment="1">
      <alignment horizontal="center" vertical="center"/>
    </xf>
    <xf numFmtId="0" fontId="6" fillId="0" borderId="11" xfId="103" applyFont="1" applyBorder="1" applyAlignment="1">
      <alignment horizontal="center" vertical="center"/>
    </xf>
    <xf numFmtId="0" fontId="6" fillId="0" borderId="18" xfId="103" applyFont="1" applyBorder="1" applyAlignment="1">
      <alignment horizontal="center" vertical="center"/>
    </xf>
    <xf numFmtId="0" fontId="6" fillId="0" borderId="10" xfId="103" applyFont="1" applyBorder="1" applyAlignment="1">
      <alignment horizontal="center" vertical="center"/>
    </xf>
    <xf numFmtId="0" fontId="6" fillId="0" borderId="5" xfId="103" applyFont="1" applyBorder="1" applyAlignment="1">
      <alignment horizontal="center" vertical="center" wrapText="1"/>
    </xf>
    <xf numFmtId="0" fontId="6" fillId="0" borderId="15" xfId="103" applyFont="1" applyBorder="1" applyAlignment="1">
      <alignment horizontal="center" vertical="center" wrapText="1"/>
    </xf>
    <xf numFmtId="49" fontId="6" fillId="0" borderId="7" xfId="103" applyNumberFormat="1" applyFont="1" applyBorder="1" applyAlignment="1">
      <alignment horizontal="center" vertical="center" wrapText="1"/>
    </xf>
    <xf numFmtId="0" fontId="23" fillId="0" borderId="0"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5" fillId="0" borderId="7" xfId="0" applyNumberFormat="1" applyFont="1" applyAlignment="1">
      <alignment horizontal="center" vertical="center" wrapText="1"/>
    </xf>
    <xf numFmtId="0" fontId="25" fillId="0" borderId="5" xfId="0" applyNumberFormat="1" applyFont="1" applyBorder="1" applyAlignment="1">
      <alignment horizontal="center" vertical="center" wrapText="1"/>
    </xf>
    <xf numFmtId="14" fontId="25" fillId="0" borderId="7" xfId="0" applyNumberFormat="1" applyFont="1" applyAlignment="1">
      <alignment horizontal="center" vertical="center" wrapText="1"/>
    </xf>
    <xf numFmtId="225" fontId="0" fillId="0" borderId="7" xfId="2" applyNumberFormat="1" applyFont="1" applyBorder="1" applyAlignment="1">
      <alignment horizontal="center" vertical="center"/>
    </xf>
    <xf numFmtId="0" fontId="0" fillId="0" borderId="7" xfId="0" applyNumberFormat="1" applyAlignment="1">
      <alignment horizontal="center" vertical="center"/>
    </xf>
    <xf numFmtId="0" fontId="20" fillId="0" borderId="23" xfId="106" applyNumberFormat="1" applyFont="1" applyBorder="1" applyAlignment="1">
      <alignment horizontal="center"/>
    </xf>
    <xf numFmtId="0" fontId="5" fillId="0" borderId="0" xfId="0" applyNumberFormat="1" applyFont="1" applyBorder="1" applyAlignment="1">
      <alignment vertical="center"/>
    </xf>
    <xf numFmtId="0" fontId="6" fillId="0" borderId="10" xfId="103" applyFont="1" applyBorder="1" applyAlignment="1">
      <alignment horizontal="center" vertical="center" wrapText="1"/>
    </xf>
    <xf numFmtId="0" fontId="6" fillId="0" borderId="11"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13" xfId="0" applyNumberFormat="1" applyFont="1" applyBorder="1" applyAlignment="1">
      <alignment horizontal="center" vertical="center" wrapText="1"/>
    </xf>
    <xf numFmtId="0" fontId="6" fillId="0" borderId="14" xfId="0" applyNumberFormat="1" applyFont="1" applyBorder="1" applyAlignment="1">
      <alignment horizontal="center" vertical="center" wrapText="1"/>
    </xf>
    <xf numFmtId="0" fontId="6" fillId="0" borderId="12" xfId="0" applyNumberFormat="1" applyFont="1" applyBorder="1" applyAlignment="1">
      <alignment horizontal="center" vertical="center"/>
    </xf>
    <xf numFmtId="0" fontId="6" fillId="0" borderId="16" xfId="0" applyNumberFormat="1" applyFont="1" applyBorder="1" applyAlignment="1">
      <alignment horizontal="center" vertical="center"/>
    </xf>
    <xf numFmtId="217" fontId="6" fillId="0" borderId="5" xfId="0" applyNumberFormat="1" applyFont="1" applyBorder="1" applyAlignment="1">
      <alignment horizontal="center" vertical="center"/>
    </xf>
    <xf numFmtId="217" fontId="6" fillId="0" borderId="15" xfId="0" applyNumberFormat="1" applyFont="1" applyBorder="1" applyAlignment="1">
      <alignment horizontal="center" vertical="center"/>
    </xf>
    <xf numFmtId="0" fontId="6" fillId="0" borderId="12"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cellXfs>
  <cellStyles count="146">
    <cellStyle name="$ K" xfId="5"/>
    <cellStyle name="$.$ K" xfId="6"/>
    <cellStyle name="$/hr" xfId="7"/>
    <cellStyle name="_ET_STYLE_NoName_00_" xfId="8"/>
    <cellStyle name="6mal" xfId="9"/>
    <cellStyle name="args.style" xfId="10"/>
    <cellStyle name="AUD 0" xfId="11"/>
    <cellStyle name="AUD 2" xfId="12"/>
    <cellStyle name="Centred across" xfId="13"/>
    <cellStyle name="Column_Title" xfId="14"/>
    <cellStyle name="Comma [0]_!!!GO" xfId="15"/>
    <cellStyle name="comma zerodec" xfId="16"/>
    <cellStyle name="Comma_!!!GO" xfId="17"/>
    <cellStyle name="Comma0" xfId="18"/>
    <cellStyle name="Comma1" xfId="19"/>
    <cellStyle name="Comma2" xfId="20"/>
    <cellStyle name="Currency [0]_!!!GO" xfId="21"/>
    <cellStyle name="Currency_!!!GO" xfId="22"/>
    <cellStyle name="Currency1" xfId="23"/>
    <cellStyle name="Date" xfId="24"/>
    <cellStyle name="Dollar (zero dec)" xfId="25"/>
    <cellStyle name="F2" xfId="26"/>
    <cellStyle name="F3" xfId="27"/>
    <cellStyle name="F4" xfId="28"/>
    <cellStyle name="F5" xfId="29"/>
    <cellStyle name="F6" xfId="30"/>
    <cellStyle name="F7" xfId="31"/>
    <cellStyle name="F8" xfId="32"/>
    <cellStyle name="Fixed" xfId="33"/>
    <cellStyle name="Fixed0" xfId="34"/>
    <cellStyle name="Fixed1" xfId="35"/>
    <cellStyle name="Grey" xfId="36"/>
    <cellStyle name="Header1" xfId="37"/>
    <cellStyle name="Header2" xfId="38"/>
    <cellStyle name="Heading1" xfId="39"/>
    <cellStyle name="Heading2" xfId="40"/>
    <cellStyle name="Input" xfId="41"/>
    <cellStyle name="Input [yellow]" xfId="42"/>
    <cellStyle name="Input Cells" xfId="43"/>
    <cellStyle name="InputReset" xfId="44"/>
    <cellStyle name="Linked Cells" xfId="45"/>
    <cellStyle name="Millares [0]_96 Risk" xfId="46"/>
    <cellStyle name="Millares_96 Risk" xfId="47"/>
    <cellStyle name="Milliers [0]_!!!GO" xfId="48"/>
    <cellStyle name="Milliers_!!!GO" xfId="49"/>
    <cellStyle name="Moneda [0]_96 Risk" xfId="50"/>
    <cellStyle name="Moneda_96 Risk" xfId="51"/>
    <cellStyle name="Mon閠aire [0]_!!!GO" xfId="52"/>
    <cellStyle name="Mon閠aire_!!!GO" xfId="53"/>
    <cellStyle name="N Hrs" xfId="54"/>
    <cellStyle name="New Times Roman" xfId="55"/>
    <cellStyle name="NN.N%" xfId="56"/>
    <cellStyle name="no dec" xfId="57"/>
    <cellStyle name="Normal - Style1" xfId="58"/>
    <cellStyle name="Normal_!!!GO" xfId="59"/>
    <cellStyle name="Normal_Sheet1_Valuer report" xfId="60"/>
    <cellStyle name="Normal_廣朹廣電 shenjibaobiao 31.12.2000 (revised on 7.3.02)" xfId="61"/>
    <cellStyle name="NZD 0" xfId="62"/>
    <cellStyle name="NZD 2" xfId="63"/>
    <cellStyle name="per.style" xfId="64"/>
    <cellStyle name="Percent [2]" xfId="65"/>
    <cellStyle name="Percent_!!!GO" xfId="66"/>
    <cellStyle name="Percent1" xfId="67"/>
    <cellStyle name="Percent2" xfId="68"/>
    <cellStyle name="Pourcentage_pldt" xfId="69"/>
    <cellStyle name="Protected" xfId="70"/>
    <cellStyle name="PSChar" xfId="71"/>
    <cellStyle name="PSDate" xfId="72"/>
    <cellStyle name="PSDec" xfId="73"/>
    <cellStyle name="PSHeading" xfId="74"/>
    <cellStyle name="PSInt" xfId="75"/>
    <cellStyle name="PSSpacer" xfId="76"/>
    <cellStyle name="ReportTitle1" xfId="77"/>
    <cellStyle name="ReportTitle2" xfId="78"/>
    <cellStyle name="SGD 0" xfId="79"/>
    <cellStyle name="SGD 2" xfId="80"/>
    <cellStyle name="sstot" xfId="81"/>
    <cellStyle name="Standard_AREAS" xfId="82"/>
    <cellStyle name="t" xfId="83"/>
    <cellStyle name="t_HVAC Equipment (3)" xfId="84"/>
    <cellStyle name="THB 0" xfId="85"/>
    <cellStyle name="Total" xfId="86"/>
    <cellStyle name="TWD 0" xfId="87"/>
    <cellStyle name="Unprotected" xfId="88"/>
    <cellStyle name="USD 0" xfId="89"/>
    <cellStyle name="USD 2" xfId="90"/>
    <cellStyle name="百分比" xfId="2" builtinId="5"/>
    <cellStyle name="捠壿 [0.00]_Region Orders (2)" xfId="91"/>
    <cellStyle name="捠壿_Region Orders (2)" xfId="92"/>
    <cellStyle name="编号" xfId="93"/>
    <cellStyle name="标题1" xfId="94"/>
    <cellStyle name="標準_戸建て（Wakou-shi Shirako）" xfId="95"/>
    <cellStyle name="部门" xfId="96"/>
    <cellStyle name="常规" xfId="0" builtinId="0"/>
    <cellStyle name="常规 2" xfId="97"/>
    <cellStyle name="常规 3" xfId="98"/>
    <cellStyle name="常规 6" xfId="99"/>
    <cellStyle name="常规_××明细表" xfId="100"/>
    <cellStyle name="常规_Book1" xfId="101"/>
    <cellStyle name="常规_RM13.02预提费用" xfId="102"/>
    <cellStyle name="常规_Sheet1" xfId="103"/>
    <cellStyle name="常规_xnbc" xfId="104"/>
    <cellStyle name="常规_存货" xfId="105"/>
    <cellStyle name="常规_底稿-设备0712" xfId="106"/>
    <cellStyle name="常规_基本情况" xfId="107"/>
    <cellStyle name="常规_评估空白套表1" xfId="108"/>
    <cellStyle name="常规_评估明细表太原12-11" xfId="109"/>
    <cellStyle name="常规_企业清产核资工作基础表ding" xfId="110"/>
    <cellStyle name="常规_十矿井巷工程评估明细表" xfId="111"/>
    <cellStyle name="常规_试算平衡（本部new）" xfId="112"/>
    <cellStyle name="常规_往来核对附表" xfId="113"/>
    <cellStyle name="常规_中宝2006年报审计工作底稿" xfId="114"/>
    <cellStyle name="常规_中航油评估明细表" xfId="115"/>
    <cellStyle name="常规_中磊审计明细表" xfId="116"/>
    <cellStyle name="超链接" xfId="4" builtinId="8"/>
    <cellStyle name="超链接 2" xfId="117"/>
    <cellStyle name="超链接_××明细表" xfId="118"/>
    <cellStyle name="分级显示行_1_Book1" xfId="119"/>
    <cellStyle name="借出原因" xfId="120"/>
    <cellStyle name="霓付 [0]_97MBO" xfId="121"/>
    <cellStyle name="霓付_97MBO" xfId="122"/>
    <cellStyle name="烹拳 [0]_97MBO" xfId="123"/>
    <cellStyle name="烹拳_97MBO" xfId="124"/>
    <cellStyle name="普通_ 白土" xfId="125"/>
    <cellStyle name="普通_附19_minxi98114" xfId="126"/>
    <cellStyle name="千分位[0]_ 白土" xfId="127"/>
    <cellStyle name="千分位_ 白土" xfId="128"/>
    <cellStyle name="千位[0]_ 方正PC" xfId="129"/>
    <cellStyle name="千位_ 方正PC" xfId="130"/>
    <cellStyle name="千位分隔" xfId="1" builtinId="3"/>
    <cellStyle name="千位分隔 2" xfId="131"/>
    <cellStyle name="千位分隔[0]" xfId="3" builtinId="6"/>
    <cellStyle name="钎霖_laroux" xfId="132"/>
    <cellStyle name="日期" xfId="133"/>
    <cellStyle name="商品名称" xfId="134"/>
    <cellStyle name="数量" xfId="135"/>
    <cellStyle name="昗弨_Pacific Region P&amp;L" xfId="136"/>
    <cellStyle name="寘嬫愗傝 [0.00]_Region Orders (2)" xfId="137"/>
    <cellStyle name="寘嬫愗傝_Region Orders (2)" xfId="138"/>
    <cellStyle name="资产" xfId="139"/>
    <cellStyle name="콤마 [0]_BOILER-CO1" xfId="140"/>
    <cellStyle name="콤마_BOILER-CO1" xfId="141"/>
    <cellStyle name="통화 [0]_BOILER-CO1" xfId="142"/>
    <cellStyle name="통화_BOILER-CO1" xfId="143"/>
    <cellStyle name="표준_0N-HANDLING " xfId="144"/>
    <cellStyle name="표준_kc-elec system check list" xfId="1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933450</xdr:colOff>
      <xdr:row>8</xdr:row>
      <xdr:rowOff>133350</xdr:rowOff>
    </xdr:from>
    <xdr:to>
      <xdr:col>4</xdr:col>
      <xdr:colOff>28575</xdr:colOff>
      <xdr:row>8</xdr:row>
      <xdr:rowOff>133350</xdr:rowOff>
    </xdr:to>
    <xdr:sp macro="" textlink="">
      <xdr:nvSpPr>
        <xdr:cNvPr id="128176" name="Line 1"/>
        <xdr:cNvSpPr>
          <a:spLocks noChangeShapeType="1"/>
        </xdr:cNvSpPr>
      </xdr:nvSpPr>
      <xdr:spPr>
        <a:xfrm>
          <a:off x="3267075" y="1748790"/>
          <a:ext cx="4737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1104900</xdr:colOff>
      <xdr:row>8</xdr:row>
      <xdr:rowOff>133350</xdr:rowOff>
    </xdr:from>
    <xdr:to>
      <xdr:col>3</xdr:col>
      <xdr:colOff>1104900</xdr:colOff>
      <xdr:row>10</xdr:row>
      <xdr:rowOff>133350</xdr:rowOff>
    </xdr:to>
    <xdr:sp macro="" textlink="">
      <xdr:nvSpPr>
        <xdr:cNvPr id="128177" name="Line 2"/>
        <xdr:cNvSpPr>
          <a:spLocks noChangeShapeType="1"/>
        </xdr:cNvSpPr>
      </xdr:nvSpPr>
      <xdr:spPr>
        <a:xfrm flipH="1">
          <a:off x="3438525" y="1748790"/>
          <a:ext cx="0" cy="39624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1476375</xdr:colOff>
      <xdr:row>9</xdr:row>
      <xdr:rowOff>104775</xdr:rowOff>
    </xdr:from>
    <xdr:to>
      <xdr:col>3</xdr:col>
      <xdr:colOff>1476375</xdr:colOff>
      <xdr:row>9</xdr:row>
      <xdr:rowOff>104775</xdr:rowOff>
    </xdr:to>
    <xdr:sp macro="" textlink="">
      <xdr:nvSpPr>
        <xdr:cNvPr id="128178" name="Line 3"/>
        <xdr:cNvSpPr>
          <a:spLocks noChangeShapeType="1"/>
        </xdr:cNvSpPr>
      </xdr:nvSpPr>
      <xdr:spPr>
        <a:xfrm flipV="1">
          <a:off x="3712210" y="191833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571500</xdr:colOff>
      <xdr:row>5</xdr:row>
      <xdr:rowOff>114300</xdr:rowOff>
    </xdr:from>
    <xdr:to>
      <xdr:col>4</xdr:col>
      <xdr:colOff>19050</xdr:colOff>
      <xdr:row>5</xdr:row>
      <xdr:rowOff>114300</xdr:rowOff>
    </xdr:to>
    <xdr:sp macro="" textlink="">
      <xdr:nvSpPr>
        <xdr:cNvPr id="128179" name="Line 4"/>
        <xdr:cNvSpPr>
          <a:spLocks noChangeShapeType="1"/>
        </xdr:cNvSpPr>
      </xdr:nvSpPr>
      <xdr:spPr>
        <a:xfrm>
          <a:off x="2905125" y="1135380"/>
          <a:ext cx="82613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828675</xdr:colOff>
      <xdr:row>5</xdr:row>
      <xdr:rowOff>114300</xdr:rowOff>
    </xdr:from>
    <xdr:to>
      <xdr:col>3</xdr:col>
      <xdr:colOff>828675</xdr:colOff>
      <xdr:row>7</xdr:row>
      <xdr:rowOff>95250</xdr:rowOff>
    </xdr:to>
    <xdr:sp macro="" textlink="">
      <xdr:nvSpPr>
        <xdr:cNvPr id="128180" name="Line 6"/>
        <xdr:cNvSpPr>
          <a:spLocks noChangeShapeType="1"/>
        </xdr:cNvSpPr>
      </xdr:nvSpPr>
      <xdr:spPr>
        <a:xfrm>
          <a:off x="3162300" y="1135380"/>
          <a:ext cx="0" cy="37719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819150</xdr:colOff>
      <xdr:row>6</xdr:row>
      <xdr:rowOff>85725</xdr:rowOff>
    </xdr:from>
    <xdr:to>
      <xdr:col>4</xdr:col>
      <xdr:colOff>9525</xdr:colOff>
      <xdr:row>6</xdr:row>
      <xdr:rowOff>85725</xdr:rowOff>
    </xdr:to>
    <xdr:sp macro="" textlink="">
      <xdr:nvSpPr>
        <xdr:cNvPr id="128181" name="Line 7"/>
        <xdr:cNvSpPr>
          <a:spLocks noChangeShapeType="1"/>
        </xdr:cNvSpPr>
      </xdr:nvSpPr>
      <xdr:spPr>
        <a:xfrm>
          <a:off x="3152775" y="1304925"/>
          <a:ext cx="56896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819150</xdr:colOff>
      <xdr:row>7</xdr:row>
      <xdr:rowOff>85725</xdr:rowOff>
    </xdr:from>
    <xdr:to>
      <xdr:col>3</xdr:col>
      <xdr:colOff>1381125</xdr:colOff>
      <xdr:row>7</xdr:row>
      <xdr:rowOff>85725</xdr:rowOff>
    </xdr:to>
    <xdr:sp macro="" textlink="">
      <xdr:nvSpPr>
        <xdr:cNvPr id="128182" name="Line 8"/>
        <xdr:cNvSpPr>
          <a:spLocks noChangeShapeType="1"/>
        </xdr:cNvSpPr>
      </xdr:nvSpPr>
      <xdr:spPr>
        <a:xfrm>
          <a:off x="3152775" y="1503045"/>
          <a:ext cx="55943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17</xdr:row>
      <xdr:rowOff>123825</xdr:rowOff>
    </xdr:from>
    <xdr:to>
      <xdr:col>3</xdr:col>
      <xdr:colOff>1266825</xdr:colOff>
      <xdr:row>25</xdr:row>
      <xdr:rowOff>171450</xdr:rowOff>
    </xdr:to>
    <xdr:sp macro="" textlink="">
      <xdr:nvSpPr>
        <xdr:cNvPr id="128183" name="Line 10"/>
        <xdr:cNvSpPr>
          <a:spLocks noChangeShapeType="1"/>
        </xdr:cNvSpPr>
      </xdr:nvSpPr>
      <xdr:spPr>
        <a:xfrm>
          <a:off x="3590925" y="3522345"/>
          <a:ext cx="9525" cy="163258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23</xdr:row>
      <xdr:rowOff>114300</xdr:rowOff>
    </xdr:from>
    <xdr:to>
      <xdr:col>4</xdr:col>
      <xdr:colOff>0</xdr:colOff>
      <xdr:row>23</xdr:row>
      <xdr:rowOff>114300</xdr:rowOff>
    </xdr:to>
    <xdr:sp macro="" textlink="">
      <xdr:nvSpPr>
        <xdr:cNvPr id="128184" name="Line 15"/>
        <xdr:cNvSpPr>
          <a:spLocks noChangeShapeType="1"/>
        </xdr:cNvSpPr>
      </xdr:nvSpPr>
      <xdr:spPr>
        <a:xfrm>
          <a:off x="3590925" y="4701540"/>
          <a:ext cx="12128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18</xdr:row>
      <xdr:rowOff>95250</xdr:rowOff>
    </xdr:from>
    <xdr:to>
      <xdr:col>4</xdr:col>
      <xdr:colOff>19050</xdr:colOff>
      <xdr:row>18</xdr:row>
      <xdr:rowOff>95250</xdr:rowOff>
    </xdr:to>
    <xdr:sp macro="" textlink="">
      <xdr:nvSpPr>
        <xdr:cNvPr id="128185" name="Line 16"/>
        <xdr:cNvSpPr>
          <a:spLocks noChangeShapeType="1"/>
        </xdr:cNvSpPr>
      </xdr:nvSpPr>
      <xdr:spPr>
        <a:xfrm>
          <a:off x="3600450" y="3691890"/>
          <a:ext cx="1308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323850</xdr:colOff>
      <xdr:row>17</xdr:row>
      <xdr:rowOff>114300</xdr:rowOff>
    </xdr:from>
    <xdr:to>
      <xdr:col>3</xdr:col>
      <xdr:colOff>1371600</xdr:colOff>
      <xdr:row>17</xdr:row>
      <xdr:rowOff>114300</xdr:rowOff>
    </xdr:to>
    <xdr:sp macro="" textlink="">
      <xdr:nvSpPr>
        <xdr:cNvPr id="128186" name="Line 17"/>
        <xdr:cNvSpPr>
          <a:spLocks noChangeShapeType="1"/>
        </xdr:cNvSpPr>
      </xdr:nvSpPr>
      <xdr:spPr>
        <a:xfrm>
          <a:off x="2657475" y="3512820"/>
          <a:ext cx="10477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23</xdr:row>
      <xdr:rowOff>114300</xdr:rowOff>
    </xdr:from>
    <xdr:to>
      <xdr:col>4</xdr:col>
      <xdr:colOff>9525</xdr:colOff>
      <xdr:row>23</xdr:row>
      <xdr:rowOff>114300</xdr:rowOff>
    </xdr:to>
    <xdr:sp macro="" textlink="">
      <xdr:nvSpPr>
        <xdr:cNvPr id="128187" name="Line 18"/>
        <xdr:cNvSpPr>
          <a:spLocks noChangeShapeType="1"/>
        </xdr:cNvSpPr>
      </xdr:nvSpPr>
      <xdr:spPr>
        <a:xfrm>
          <a:off x="3590925" y="4701540"/>
          <a:ext cx="1308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24</xdr:row>
      <xdr:rowOff>142875</xdr:rowOff>
    </xdr:from>
    <xdr:to>
      <xdr:col>4</xdr:col>
      <xdr:colOff>19050</xdr:colOff>
      <xdr:row>24</xdr:row>
      <xdr:rowOff>142875</xdr:rowOff>
    </xdr:to>
    <xdr:sp macro="" textlink="">
      <xdr:nvSpPr>
        <xdr:cNvPr id="128188" name="Line 19"/>
        <xdr:cNvSpPr>
          <a:spLocks noChangeShapeType="1"/>
        </xdr:cNvSpPr>
      </xdr:nvSpPr>
      <xdr:spPr>
        <a:xfrm>
          <a:off x="3590925" y="4928235"/>
          <a:ext cx="14033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542925</xdr:colOff>
      <xdr:row>28</xdr:row>
      <xdr:rowOff>123825</xdr:rowOff>
    </xdr:from>
    <xdr:to>
      <xdr:col>3</xdr:col>
      <xdr:colOff>19050</xdr:colOff>
      <xdr:row>28</xdr:row>
      <xdr:rowOff>123825</xdr:rowOff>
    </xdr:to>
    <xdr:sp macro="" textlink="">
      <xdr:nvSpPr>
        <xdr:cNvPr id="128189" name="Line 23"/>
        <xdr:cNvSpPr>
          <a:spLocks noChangeShapeType="1"/>
        </xdr:cNvSpPr>
      </xdr:nvSpPr>
      <xdr:spPr>
        <a:xfrm>
          <a:off x="1678305" y="5701665"/>
          <a:ext cx="67437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847725</xdr:colOff>
      <xdr:row>28</xdr:row>
      <xdr:rowOff>123825</xdr:rowOff>
    </xdr:from>
    <xdr:to>
      <xdr:col>2</xdr:col>
      <xdr:colOff>847725</xdr:colOff>
      <xdr:row>35</xdr:row>
      <xdr:rowOff>95250</xdr:rowOff>
    </xdr:to>
    <xdr:sp macro="" textlink="">
      <xdr:nvSpPr>
        <xdr:cNvPr id="128190" name="Line 24"/>
        <xdr:cNvSpPr>
          <a:spLocks noChangeShapeType="1"/>
        </xdr:cNvSpPr>
      </xdr:nvSpPr>
      <xdr:spPr>
        <a:xfrm>
          <a:off x="1983105" y="5701665"/>
          <a:ext cx="0" cy="130683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514350</xdr:colOff>
      <xdr:row>36</xdr:row>
      <xdr:rowOff>123825</xdr:rowOff>
    </xdr:from>
    <xdr:to>
      <xdr:col>4</xdr:col>
      <xdr:colOff>28575</xdr:colOff>
      <xdr:row>36</xdr:row>
      <xdr:rowOff>123825</xdr:rowOff>
    </xdr:to>
    <xdr:sp macro="" textlink="">
      <xdr:nvSpPr>
        <xdr:cNvPr id="128191" name="Line 27"/>
        <xdr:cNvSpPr>
          <a:spLocks noChangeShapeType="1"/>
        </xdr:cNvSpPr>
      </xdr:nvSpPr>
      <xdr:spPr>
        <a:xfrm>
          <a:off x="2847975" y="7218045"/>
          <a:ext cx="8928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36</xdr:row>
      <xdr:rowOff>114300</xdr:rowOff>
    </xdr:from>
    <xdr:to>
      <xdr:col>2</xdr:col>
      <xdr:colOff>876300</xdr:colOff>
      <xdr:row>48</xdr:row>
      <xdr:rowOff>95250</xdr:rowOff>
    </xdr:to>
    <xdr:sp macro="" textlink="">
      <xdr:nvSpPr>
        <xdr:cNvPr id="128192" name="Line 28"/>
        <xdr:cNvSpPr>
          <a:spLocks noChangeShapeType="1"/>
        </xdr:cNvSpPr>
      </xdr:nvSpPr>
      <xdr:spPr>
        <a:xfrm>
          <a:off x="2002155" y="7208520"/>
          <a:ext cx="9525" cy="235839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43</xdr:row>
      <xdr:rowOff>95250</xdr:rowOff>
    </xdr:from>
    <xdr:to>
      <xdr:col>2</xdr:col>
      <xdr:colOff>1123950</xdr:colOff>
      <xdr:row>43</xdr:row>
      <xdr:rowOff>95250</xdr:rowOff>
    </xdr:to>
    <xdr:sp macro="" textlink="">
      <xdr:nvSpPr>
        <xdr:cNvPr id="128193" name="Line 29"/>
        <xdr:cNvSpPr>
          <a:spLocks noChangeShapeType="1"/>
        </xdr:cNvSpPr>
      </xdr:nvSpPr>
      <xdr:spPr>
        <a:xfrm>
          <a:off x="2002155" y="8576310"/>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45</xdr:row>
      <xdr:rowOff>104775</xdr:rowOff>
    </xdr:from>
    <xdr:to>
      <xdr:col>2</xdr:col>
      <xdr:colOff>1190625</xdr:colOff>
      <xdr:row>45</xdr:row>
      <xdr:rowOff>104775</xdr:rowOff>
    </xdr:to>
    <xdr:sp macro="" textlink="">
      <xdr:nvSpPr>
        <xdr:cNvPr id="128194" name="Line 35"/>
        <xdr:cNvSpPr>
          <a:spLocks noChangeShapeType="1"/>
        </xdr:cNvSpPr>
      </xdr:nvSpPr>
      <xdr:spPr>
        <a:xfrm>
          <a:off x="2002155" y="898207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552450</xdr:colOff>
      <xdr:row>43</xdr:row>
      <xdr:rowOff>114300</xdr:rowOff>
    </xdr:from>
    <xdr:to>
      <xdr:col>4</xdr:col>
      <xdr:colOff>38100</xdr:colOff>
      <xdr:row>43</xdr:row>
      <xdr:rowOff>114300</xdr:rowOff>
    </xdr:to>
    <xdr:sp macro="" textlink="">
      <xdr:nvSpPr>
        <xdr:cNvPr id="128195" name="Line 36"/>
        <xdr:cNvSpPr>
          <a:spLocks noChangeShapeType="1"/>
        </xdr:cNvSpPr>
      </xdr:nvSpPr>
      <xdr:spPr>
        <a:xfrm>
          <a:off x="2886075" y="8595360"/>
          <a:ext cx="86423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1133475</xdr:colOff>
      <xdr:row>44</xdr:row>
      <xdr:rowOff>85725</xdr:rowOff>
    </xdr:from>
    <xdr:to>
      <xdr:col>4</xdr:col>
      <xdr:colOff>19050</xdr:colOff>
      <xdr:row>44</xdr:row>
      <xdr:rowOff>85725</xdr:rowOff>
    </xdr:to>
    <xdr:sp macro="" textlink="">
      <xdr:nvSpPr>
        <xdr:cNvPr id="128196" name="Line 37"/>
        <xdr:cNvSpPr>
          <a:spLocks noChangeShapeType="1"/>
        </xdr:cNvSpPr>
      </xdr:nvSpPr>
      <xdr:spPr>
        <a:xfrm>
          <a:off x="3467100" y="8764905"/>
          <a:ext cx="26416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876300</xdr:colOff>
      <xdr:row>46</xdr:row>
      <xdr:rowOff>85725</xdr:rowOff>
    </xdr:from>
    <xdr:to>
      <xdr:col>3</xdr:col>
      <xdr:colOff>0</xdr:colOff>
      <xdr:row>46</xdr:row>
      <xdr:rowOff>85725</xdr:rowOff>
    </xdr:to>
    <xdr:sp macro="" textlink="">
      <xdr:nvSpPr>
        <xdr:cNvPr id="128197" name="Line 39"/>
        <xdr:cNvSpPr>
          <a:spLocks noChangeShapeType="1"/>
        </xdr:cNvSpPr>
      </xdr:nvSpPr>
      <xdr:spPr>
        <a:xfrm>
          <a:off x="2011680" y="916114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47</xdr:row>
      <xdr:rowOff>85725</xdr:rowOff>
    </xdr:from>
    <xdr:to>
      <xdr:col>3</xdr:col>
      <xdr:colOff>9525</xdr:colOff>
      <xdr:row>47</xdr:row>
      <xdr:rowOff>85725</xdr:rowOff>
    </xdr:to>
    <xdr:sp macro="" textlink="">
      <xdr:nvSpPr>
        <xdr:cNvPr id="128198" name="Line 40"/>
        <xdr:cNvSpPr>
          <a:spLocks noChangeShapeType="1"/>
        </xdr:cNvSpPr>
      </xdr:nvSpPr>
      <xdr:spPr>
        <a:xfrm>
          <a:off x="2021205" y="935926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514350</xdr:colOff>
      <xdr:row>5</xdr:row>
      <xdr:rowOff>104775</xdr:rowOff>
    </xdr:from>
    <xdr:to>
      <xdr:col>2</xdr:col>
      <xdr:colOff>1104900</xdr:colOff>
      <xdr:row>5</xdr:row>
      <xdr:rowOff>104775</xdr:rowOff>
    </xdr:to>
    <xdr:sp macro="" textlink="">
      <xdr:nvSpPr>
        <xdr:cNvPr id="128199" name="Line 42"/>
        <xdr:cNvSpPr>
          <a:spLocks noChangeShapeType="1"/>
        </xdr:cNvSpPr>
      </xdr:nvSpPr>
      <xdr:spPr>
        <a:xfrm>
          <a:off x="1649730" y="1125855"/>
          <a:ext cx="590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5</xdr:row>
      <xdr:rowOff>123825</xdr:rowOff>
    </xdr:from>
    <xdr:to>
      <xdr:col>2</xdr:col>
      <xdr:colOff>866775</xdr:colOff>
      <xdr:row>27</xdr:row>
      <xdr:rowOff>104775</xdr:rowOff>
    </xdr:to>
    <xdr:sp macro="" textlink="">
      <xdr:nvSpPr>
        <xdr:cNvPr id="128200" name="Line 43"/>
        <xdr:cNvSpPr>
          <a:spLocks noChangeShapeType="1"/>
        </xdr:cNvSpPr>
      </xdr:nvSpPr>
      <xdr:spPr>
        <a:xfrm>
          <a:off x="1992630" y="1144905"/>
          <a:ext cx="9525" cy="433959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1114425</xdr:colOff>
      <xdr:row>10</xdr:row>
      <xdr:rowOff>123825</xdr:rowOff>
    </xdr:from>
    <xdr:to>
      <xdr:col>3</xdr:col>
      <xdr:colOff>1371600</xdr:colOff>
      <xdr:row>10</xdr:row>
      <xdr:rowOff>123825</xdr:rowOff>
    </xdr:to>
    <xdr:sp macro="" textlink="">
      <xdr:nvSpPr>
        <xdr:cNvPr id="128201" name="Line 46"/>
        <xdr:cNvSpPr>
          <a:spLocks noChangeShapeType="1"/>
        </xdr:cNvSpPr>
      </xdr:nvSpPr>
      <xdr:spPr>
        <a:xfrm>
          <a:off x="3448050" y="2135505"/>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1114425</xdr:colOff>
      <xdr:row>9</xdr:row>
      <xdr:rowOff>114300</xdr:rowOff>
    </xdr:from>
    <xdr:to>
      <xdr:col>3</xdr:col>
      <xdr:colOff>1371600</xdr:colOff>
      <xdr:row>9</xdr:row>
      <xdr:rowOff>114300</xdr:rowOff>
    </xdr:to>
    <xdr:sp macro="" textlink="">
      <xdr:nvSpPr>
        <xdr:cNvPr id="128202" name="Line 47"/>
        <xdr:cNvSpPr>
          <a:spLocks noChangeShapeType="1"/>
        </xdr:cNvSpPr>
      </xdr:nvSpPr>
      <xdr:spPr>
        <a:xfrm>
          <a:off x="3448050" y="1927860"/>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11</xdr:row>
      <xdr:rowOff>85725</xdr:rowOff>
    </xdr:from>
    <xdr:to>
      <xdr:col>3</xdr:col>
      <xdr:colOff>0</xdr:colOff>
      <xdr:row>11</xdr:row>
      <xdr:rowOff>85725</xdr:rowOff>
    </xdr:to>
    <xdr:sp macro="" textlink="">
      <xdr:nvSpPr>
        <xdr:cNvPr id="128203" name="Line 48"/>
        <xdr:cNvSpPr>
          <a:spLocks noChangeShapeType="1"/>
        </xdr:cNvSpPr>
      </xdr:nvSpPr>
      <xdr:spPr>
        <a:xfrm>
          <a:off x="2002155" y="2295525"/>
          <a:ext cx="33147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17</xdr:row>
      <xdr:rowOff>123825</xdr:rowOff>
    </xdr:from>
    <xdr:to>
      <xdr:col>3</xdr:col>
      <xdr:colOff>9525</xdr:colOff>
      <xdr:row>17</xdr:row>
      <xdr:rowOff>123825</xdr:rowOff>
    </xdr:to>
    <xdr:sp macro="" textlink="">
      <xdr:nvSpPr>
        <xdr:cNvPr id="128204" name="Line 54"/>
        <xdr:cNvSpPr>
          <a:spLocks noChangeShapeType="1"/>
        </xdr:cNvSpPr>
      </xdr:nvSpPr>
      <xdr:spPr>
        <a:xfrm>
          <a:off x="2021205" y="352234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27</xdr:row>
      <xdr:rowOff>114300</xdr:rowOff>
    </xdr:from>
    <xdr:to>
      <xdr:col>2</xdr:col>
      <xdr:colOff>1181100</xdr:colOff>
      <xdr:row>27</xdr:row>
      <xdr:rowOff>114300</xdr:rowOff>
    </xdr:to>
    <xdr:sp macro="" textlink="">
      <xdr:nvSpPr>
        <xdr:cNvPr id="128205" name="Line 56"/>
        <xdr:cNvSpPr>
          <a:spLocks noChangeShapeType="1"/>
        </xdr:cNvSpPr>
      </xdr:nvSpPr>
      <xdr:spPr>
        <a:xfrm>
          <a:off x="1992630" y="549402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161925</xdr:colOff>
      <xdr:row>5</xdr:row>
      <xdr:rowOff>114300</xdr:rowOff>
    </xdr:from>
    <xdr:to>
      <xdr:col>7</xdr:col>
      <xdr:colOff>923925</xdr:colOff>
      <xdr:row>5</xdr:row>
      <xdr:rowOff>114300</xdr:rowOff>
    </xdr:to>
    <xdr:sp macro="" textlink="">
      <xdr:nvSpPr>
        <xdr:cNvPr id="128206" name="Line 59"/>
        <xdr:cNvSpPr>
          <a:spLocks noChangeShapeType="1"/>
        </xdr:cNvSpPr>
      </xdr:nvSpPr>
      <xdr:spPr>
        <a:xfrm>
          <a:off x="6193790" y="1135380"/>
          <a:ext cx="762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5</xdr:row>
      <xdr:rowOff>123825</xdr:rowOff>
    </xdr:from>
    <xdr:to>
      <xdr:col>7</xdr:col>
      <xdr:colOff>552450</xdr:colOff>
      <xdr:row>16</xdr:row>
      <xdr:rowOff>123825</xdr:rowOff>
    </xdr:to>
    <xdr:sp macro="" textlink="">
      <xdr:nvSpPr>
        <xdr:cNvPr id="128207" name="Line 60"/>
        <xdr:cNvSpPr>
          <a:spLocks noChangeShapeType="1"/>
        </xdr:cNvSpPr>
      </xdr:nvSpPr>
      <xdr:spPr>
        <a:xfrm>
          <a:off x="6555740" y="1144905"/>
          <a:ext cx="28575" cy="217932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533400</xdr:colOff>
      <xdr:row>7</xdr:row>
      <xdr:rowOff>76200</xdr:rowOff>
    </xdr:from>
    <xdr:to>
      <xdr:col>7</xdr:col>
      <xdr:colOff>952500</xdr:colOff>
      <xdr:row>7</xdr:row>
      <xdr:rowOff>76200</xdr:rowOff>
    </xdr:to>
    <xdr:sp macro="" textlink="">
      <xdr:nvSpPr>
        <xdr:cNvPr id="128208" name="Line 61"/>
        <xdr:cNvSpPr>
          <a:spLocks noChangeShapeType="1"/>
        </xdr:cNvSpPr>
      </xdr:nvSpPr>
      <xdr:spPr>
        <a:xfrm>
          <a:off x="6565265" y="1493520"/>
          <a:ext cx="4191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8</xdr:row>
      <xdr:rowOff>85725</xdr:rowOff>
    </xdr:from>
    <xdr:to>
      <xdr:col>7</xdr:col>
      <xdr:colOff>962025</xdr:colOff>
      <xdr:row>8</xdr:row>
      <xdr:rowOff>85725</xdr:rowOff>
    </xdr:to>
    <xdr:sp macro="" textlink="">
      <xdr:nvSpPr>
        <xdr:cNvPr id="128209" name="Line 62"/>
        <xdr:cNvSpPr>
          <a:spLocks noChangeShapeType="1"/>
        </xdr:cNvSpPr>
      </xdr:nvSpPr>
      <xdr:spPr>
        <a:xfrm>
          <a:off x="6555740" y="1701165"/>
          <a:ext cx="4381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533400</xdr:colOff>
      <xdr:row>9</xdr:row>
      <xdr:rowOff>104775</xdr:rowOff>
    </xdr:from>
    <xdr:to>
      <xdr:col>7</xdr:col>
      <xdr:colOff>962025</xdr:colOff>
      <xdr:row>9</xdr:row>
      <xdr:rowOff>104775</xdr:rowOff>
    </xdr:to>
    <xdr:sp macro="" textlink="">
      <xdr:nvSpPr>
        <xdr:cNvPr id="128210" name="Line 63"/>
        <xdr:cNvSpPr>
          <a:spLocks noChangeShapeType="1"/>
        </xdr:cNvSpPr>
      </xdr:nvSpPr>
      <xdr:spPr>
        <a:xfrm>
          <a:off x="6565265" y="1918335"/>
          <a:ext cx="4286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10</xdr:row>
      <xdr:rowOff>123825</xdr:rowOff>
    </xdr:from>
    <xdr:to>
      <xdr:col>7</xdr:col>
      <xdr:colOff>914400</xdr:colOff>
      <xdr:row>10</xdr:row>
      <xdr:rowOff>123825</xdr:rowOff>
    </xdr:to>
    <xdr:sp macro="" textlink="">
      <xdr:nvSpPr>
        <xdr:cNvPr id="128211" name="Line 64"/>
        <xdr:cNvSpPr>
          <a:spLocks noChangeShapeType="1"/>
        </xdr:cNvSpPr>
      </xdr:nvSpPr>
      <xdr:spPr>
        <a:xfrm>
          <a:off x="6555740" y="2135505"/>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552450</xdr:colOff>
      <xdr:row>14</xdr:row>
      <xdr:rowOff>95250</xdr:rowOff>
    </xdr:from>
    <xdr:to>
      <xdr:col>7</xdr:col>
      <xdr:colOff>962025</xdr:colOff>
      <xdr:row>14</xdr:row>
      <xdr:rowOff>95250</xdr:rowOff>
    </xdr:to>
    <xdr:sp macro="" textlink="">
      <xdr:nvSpPr>
        <xdr:cNvPr id="128212" name="Line 65"/>
        <xdr:cNvSpPr>
          <a:spLocks noChangeShapeType="1"/>
        </xdr:cNvSpPr>
      </xdr:nvSpPr>
      <xdr:spPr>
        <a:xfrm>
          <a:off x="6584315" y="2899410"/>
          <a:ext cx="4095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561975</xdr:colOff>
      <xdr:row>12</xdr:row>
      <xdr:rowOff>95250</xdr:rowOff>
    </xdr:from>
    <xdr:to>
      <xdr:col>7</xdr:col>
      <xdr:colOff>952500</xdr:colOff>
      <xdr:row>12</xdr:row>
      <xdr:rowOff>95250</xdr:rowOff>
    </xdr:to>
    <xdr:sp macro="" textlink="">
      <xdr:nvSpPr>
        <xdr:cNvPr id="128213" name="Line 67"/>
        <xdr:cNvSpPr>
          <a:spLocks noChangeShapeType="1"/>
        </xdr:cNvSpPr>
      </xdr:nvSpPr>
      <xdr:spPr>
        <a:xfrm>
          <a:off x="6593840" y="2503170"/>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533400</xdr:colOff>
      <xdr:row>11</xdr:row>
      <xdr:rowOff>104775</xdr:rowOff>
    </xdr:from>
    <xdr:to>
      <xdr:col>7</xdr:col>
      <xdr:colOff>933450</xdr:colOff>
      <xdr:row>11</xdr:row>
      <xdr:rowOff>104775</xdr:rowOff>
    </xdr:to>
    <xdr:sp macro="" textlink="">
      <xdr:nvSpPr>
        <xdr:cNvPr id="128214" name="Line 68"/>
        <xdr:cNvSpPr>
          <a:spLocks noChangeShapeType="1"/>
        </xdr:cNvSpPr>
      </xdr:nvSpPr>
      <xdr:spPr>
        <a:xfrm>
          <a:off x="6565265" y="2314575"/>
          <a:ext cx="4000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561975</xdr:colOff>
      <xdr:row>13</xdr:row>
      <xdr:rowOff>123825</xdr:rowOff>
    </xdr:from>
    <xdr:to>
      <xdr:col>7</xdr:col>
      <xdr:colOff>942975</xdr:colOff>
      <xdr:row>13</xdr:row>
      <xdr:rowOff>123825</xdr:rowOff>
    </xdr:to>
    <xdr:sp macro="" textlink="">
      <xdr:nvSpPr>
        <xdr:cNvPr id="128215" name="Line 69"/>
        <xdr:cNvSpPr>
          <a:spLocks noChangeShapeType="1"/>
        </xdr:cNvSpPr>
      </xdr:nvSpPr>
      <xdr:spPr>
        <a:xfrm>
          <a:off x="6593840" y="2729865"/>
          <a:ext cx="381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6</xdr:row>
      <xdr:rowOff>104775</xdr:rowOff>
    </xdr:from>
    <xdr:to>
      <xdr:col>7</xdr:col>
      <xdr:colOff>885825</xdr:colOff>
      <xdr:row>6</xdr:row>
      <xdr:rowOff>104775</xdr:rowOff>
    </xdr:to>
    <xdr:sp macro="" textlink="">
      <xdr:nvSpPr>
        <xdr:cNvPr id="128216" name="Line 70"/>
        <xdr:cNvSpPr>
          <a:spLocks noChangeShapeType="1"/>
        </xdr:cNvSpPr>
      </xdr:nvSpPr>
      <xdr:spPr>
        <a:xfrm>
          <a:off x="6555740" y="1323975"/>
          <a:ext cx="3619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561975</xdr:colOff>
      <xdr:row>15</xdr:row>
      <xdr:rowOff>133350</xdr:rowOff>
    </xdr:from>
    <xdr:to>
      <xdr:col>7</xdr:col>
      <xdr:colOff>933450</xdr:colOff>
      <xdr:row>15</xdr:row>
      <xdr:rowOff>133350</xdr:rowOff>
    </xdr:to>
    <xdr:sp macro="" textlink="">
      <xdr:nvSpPr>
        <xdr:cNvPr id="128217" name="Line 72"/>
        <xdr:cNvSpPr>
          <a:spLocks noChangeShapeType="1"/>
        </xdr:cNvSpPr>
      </xdr:nvSpPr>
      <xdr:spPr>
        <a:xfrm>
          <a:off x="6593840" y="3135630"/>
          <a:ext cx="3714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571500</xdr:colOff>
      <xdr:row>16</xdr:row>
      <xdr:rowOff>123825</xdr:rowOff>
    </xdr:from>
    <xdr:to>
      <xdr:col>7</xdr:col>
      <xdr:colOff>952500</xdr:colOff>
      <xdr:row>16</xdr:row>
      <xdr:rowOff>123825</xdr:rowOff>
    </xdr:to>
    <xdr:sp macro="" textlink="">
      <xdr:nvSpPr>
        <xdr:cNvPr id="128218" name="Line 73"/>
        <xdr:cNvSpPr>
          <a:spLocks noChangeShapeType="1"/>
        </xdr:cNvSpPr>
      </xdr:nvSpPr>
      <xdr:spPr>
        <a:xfrm>
          <a:off x="6603365" y="3324225"/>
          <a:ext cx="381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6</xdr:col>
      <xdr:colOff>533400</xdr:colOff>
      <xdr:row>19</xdr:row>
      <xdr:rowOff>104775</xdr:rowOff>
    </xdr:from>
    <xdr:to>
      <xdr:col>6</xdr:col>
      <xdr:colOff>533400</xdr:colOff>
      <xdr:row>19</xdr:row>
      <xdr:rowOff>104775</xdr:rowOff>
    </xdr:to>
    <xdr:sp macro="" textlink="">
      <xdr:nvSpPr>
        <xdr:cNvPr id="128219" name="Line 75"/>
        <xdr:cNvSpPr>
          <a:spLocks noChangeShapeType="1"/>
        </xdr:cNvSpPr>
      </xdr:nvSpPr>
      <xdr:spPr>
        <a:xfrm>
          <a:off x="6031865" y="389953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19</xdr:row>
      <xdr:rowOff>95250</xdr:rowOff>
    </xdr:from>
    <xdr:to>
      <xdr:col>7</xdr:col>
      <xdr:colOff>533400</xdr:colOff>
      <xdr:row>25</xdr:row>
      <xdr:rowOff>95250</xdr:rowOff>
    </xdr:to>
    <xdr:sp macro="" textlink="">
      <xdr:nvSpPr>
        <xdr:cNvPr id="128220" name="Line 76"/>
        <xdr:cNvSpPr>
          <a:spLocks noChangeShapeType="1"/>
        </xdr:cNvSpPr>
      </xdr:nvSpPr>
      <xdr:spPr>
        <a:xfrm>
          <a:off x="6555740" y="3890010"/>
          <a:ext cx="9525" cy="118872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20</xdr:row>
      <xdr:rowOff>76200</xdr:rowOff>
    </xdr:from>
    <xdr:to>
      <xdr:col>7</xdr:col>
      <xdr:colOff>942975</xdr:colOff>
      <xdr:row>20</xdr:row>
      <xdr:rowOff>76200</xdr:rowOff>
    </xdr:to>
    <xdr:sp macro="" textlink="">
      <xdr:nvSpPr>
        <xdr:cNvPr id="128221" name="Line 77"/>
        <xdr:cNvSpPr>
          <a:spLocks noChangeShapeType="1"/>
        </xdr:cNvSpPr>
      </xdr:nvSpPr>
      <xdr:spPr>
        <a:xfrm>
          <a:off x="6555740" y="4069080"/>
          <a:ext cx="4191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514350</xdr:colOff>
      <xdr:row>21</xdr:row>
      <xdr:rowOff>85725</xdr:rowOff>
    </xdr:from>
    <xdr:to>
      <xdr:col>7</xdr:col>
      <xdr:colOff>952500</xdr:colOff>
      <xdr:row>21</xdr:row>
      <xdr:rowOff>85725</xdr:rowOff>
    </xdr:to>
    <xdr:sp macro="" textlink="">
      <xdr:nvSpPr>
        <xdr:cNvPr id="128222" name="Line 78"/>
        <xdr:cNvSpPr>
          <a:spLocks noChangeShapeType="1"/>
        </xdr:cNvSpPr>
      </xdr:nvSpPr>
      <xdr:spPr>
        <a:xfrm>
          <a:off x="6546215" y="4276725"/>
          <a:ext cx="4381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542925</xdr:colOff>
      <xdr:row>25</xdr:row>
      <xdr:rowOff>114300</xdr:rowOff>
    </xdr:from>
    <xdr:to>
      <xdr:col>7</xdr:col>
      <xdr:colOff>933450</xdr:colOff>
      <xdr:row>25</xdr:row>
      <xdr:rowOff>114300</xdr:rowOff>
    </xdr:to>
    <xdr:sp macro="" textlink="">
      <xdr:nvSpPr>
        <xdr:cNvPr id="128223" name="Line 80"/>
        <xdr:cNvSpPr>
          <a:spLocks noChangeShapeType="1"/>
        </xdr:cNvSpPr>
      </xdr:nvSpPr>
      <xdr:spPr>
        <a:xfrm>
          <a:off x="6574790" y="5097780"/>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552450</xdr:colOff>
      <xdr:row>24</xdr:row>
      <xdr:rowOff>142875</xdr:rowOff>
    </xdr:from>
    <xdr:to>
      <xdr:col>7</xdr:col>
      <xdr:colOff>942975</xdr:colOff>
      <xdr:row>24</xdr:row>
      <xdr:rowOff>142875</xdr:rowOff>
    </xdr:to>
    <xdr:sp macro="" textlink="">
      <xdr:nvSpPr>
        <xdr:cNvPr id="128224" name="Line 81"/>
        <xdr:cNvSpPr>
          <a:spLocks noChangeShapeType="1"/>
        </xdr:cNvSpPr>
      </xdr:nvSpPr>
      <xdr:spPr>
        <a:xfrm>
          <a:off x="6584315" y="4928235"/>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514350</xdr:colOff>
      <xdr:row>22</xdr:row>
      <xdr:rowOff>85725</xdr:rowOff>
    </xdr:from>
    <xdr:to>
      <xdr:col>7</xdr:col>
      <xdr:colOff>952500</xdr:colOff>
      <xdr:row>22</xdr:row>
      <xdr:rowOff>85725</xdr:rowOff>
    </xdr:to>
    <xdr:sp macro="" textlink="">
      <xdr:nvSpPr>
        <xdr:cNvPr id="128225" name="Line 84"/>
        <xdr:cNvSpPr>
          <a:spLocks noChangeShapeType="1"/>
        </xdr:cNvSpPr>
      </xdr:nvSpPr>
      <xdr:spPr>
        <a:xfrm>
          <a:off x="6546215" y="4474845"/>
          <a:ext cx="4381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1466850</xdr:colOff>
      <xdr:row>10</xdr:row>
      <xdr:rowOff>123825</xdr:rowOff>
    </xdr:from>
    <xdr:to>
      <xdr:col>3</xdr:col>
      <xdr:colOff>1466850</xdr:colOff>
      <xdr:row>10</xdr:row>
      <xdr:rowOff>123825</xdr:rowOff>
    </xdr:to>
    <xdr:sp macro="" textlink="">
      <xdr:nvSpPr>
        <xdr:cNvPr id="128226" name="Line 86"/>
        <xdr:cNvSpPr>
          <a:spLocks noChangeShapeType="1"/>
        </xdr:cNvSpPr>
      </xdr:nvSpPr>
      <xdr:spPr>
        <a:xfrm flipV="1">
          <a:off x="3712210" y="213550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19</xdr:row>
      <xdr:rowOff>114300</xdr:rowOff>
    </xdr:from>
    <xdr:to>
      <xdr:col>4</xdr:col>
      <xdr:colOff>0</xdr:colOff>
      <xdr:row>19</xdr:row>
      <xdr:rowOff>114300</xdr:rowOff>
    </xdr:to>
    <xdr:sp macro="" textlink="">
      <xdr:nvSpPr>
        <xdr:cNvPr id="128227" name="Line 89"/>
        <xdr:cNvSpPr>
          <a:spLocks noChangeShapeType="1"/>
        </xdr:cNvSpPr>
      </xdr:nvSpPr>
      <xdr:spPr>
        <a:xfrm>
          <a:off x="3600450" y="3909060"/>
          <a:ext cx="11176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1019175</xdr:colOff>
      <xdr:row>28</xdr:row>
      <xdr:rowOff>133350</xdr:rowOff>
    </xdr:from>
    <xdr:to>
      <xdr:col>4</xdr:col>
      <xdr:colOff>28575</xdr:colOff>
      <xdr:row>28</xdr:row>
      <xdr:rowOff>133350</xdr:rowOff>
    </xdr:to>
    <xdr:sp macro="" textlink="">
      <xdr:nvSpPr>
        <xdr:cNvPr id="128228" name="Line 95"/>
        <xdr:cNvSpPr>
          <a:spLocks noChangeShapeType="1"/>
        </xdr:cNvSpPr>
      </xdr:nvSpPr>
      <xdr:spPr>
        <a:xfrm>
          <a:off x="3352800" y="5711190"/>
          <a:ext cx="38798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1190625</xdr:colOff>
      <xdr:row>29</xdr:row>
      <xdr:rowOff>104775</xdr:rowOff>
    </xdr:from>
    <xdr:to>
      <xdr:col>4</xdr:col>
      <xdr:colOff>19050</xdr:colOff>
      <xdr:row>29</xdr:row>
      <xdr:rowOff>104775</xdr:rowOff>
    </xdr:to>
    <xdr:sp macro="" textlink="">
      <xdr:nvSpPr>
        <xdr:cNvPr id="128229" name="Line 96"/>
        <xdr:cNvSpPr>
          <a:spLocks noChangeShapeType="1"/>
        </xdr:cNvSpPr>
      </xdr:nvSpPr>
      <xdr:spPr>
        <a:xfrm flipV="1">
          <a:off x="3524250" y="5880735"/>
          <a:ext cx="2070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1181100</xdr:colOff>
      <xdr:row>30</xdr:row>
      <xdr:rowOff>123825</xdr:rowOff>
    </xdr:from>
    <xdr:to>
      <xdr:col>4</xdr:col>
      <xdr:colOff>9525</xdr:colOff>
      <xdr:row>30</xdr:row>
      <xdr:rowOff>123825</xdr:rowOff>
    </xdr:to>
    <xdr:sp macro="" textlink="">
      <xdr:nvSpPr>
        <xdr:cNvPr id="128230" name="Line 97"/>
        <xdr:cNvSpPr>
          <a:spLocks noChangeShapeType="1"/>
        </xdr:cNvSpPr>
      </xdr:nvSpPr>
      <xdr:spPr>
        <a:xfrm flipV="1">
          <a:off x="3514725" y="6097905"/>
          <a:ext cx="2070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1181100</xdr:colOff>
      <xdr:row>28</xdr:row>
      <xdr:rowOff>142875</xdr:rowOff>
    </xdr:from>
    <xdr:to>
      <xdr:col>3</xdr:col>
      <xdr:colOff>1190625</xdr:colOff>
      <xdr:row>30</xdr:row>
      <xdr:rowOff>142875</xdr:rowOff>
    </xdr:to>
    <xdr:sp macro="" textlink="">
      <xdr:nvSpPr>
        <xdr:cNvPr id="128231" name="Line 98"/>
        <xdr:cNvSpPr>
          <a:spLocks noChangeShapeType="1"/>
        </xdr:cNvSpPr>
      </xdr:nvSpPr>
      <xdr:spPr>
        <a:xfrm flipH="1">
          <a:off x="3514725" y="5720715"/>
          <a:ext cx="9525" cy="39624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1133475</xdr:colOff>
      <xdr:row>36</xdr:row>
      <xdr:rowOff>133350</xdr:rowOff>
    </xdr:from>
    <xdr:to>
      <xdr:col>3</xdr:col>
      <xdr:colOff>1133475</xdr:colOff>
      <xdr:row>42</xdr:row>
      <xdr:rowOff>152400</xdr:rowOff>
    </xdr:to>
    <xdr:sp macro="" textlink="">
      <xdr:nvSpPr>
        <xdr:cNvPr id="128232" name="Line 100"/>
        <xdr:cNvSpPr>
          <a:spLocks noChangeShapeType="1"/>
        </xdr:cNvSpPr>
      </xdr:nvSpPr>
      <xdr:spPr>
        <a:xfrm>
          <a:off x="3467100" y="7227570"/>
          <a:ext cx="0" cy="120777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1381125</xdr:colOff>
      <xdr:row>32</xdr:row>
      <xdr:rowOff>114300</xdr:rowOff>
    </xdr:from>
    <xdr:to>
      <xdr:col>3</xdr:col>
      <xdr:colOff>9525</xdr:colOff>
      <xdr:row>32</xdr:row>
      <xdr:rowOff>114300</xdr:rowOff>
    </xdr:to>
    <xdr:sp macro="" textlink="">
      <xdr:nvSpPr>
        <xdr:cNvPr id="128233" name="Line 103"/>
        <xdr:cNvSpPr>
          <a:spLocks noChangeShapeType="1"/>
        </xdr:cNvSpPr>
      </xdr:nvSpPr>
      <xdr:spPr>
        <a:xfrm>
          <a:off x="2333625" y="6484620"/>
          <a:ext cx="9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1371600</xdr:colOff>
      <xdr:row>31</xdr:row>
      <xdr:rowOff>104775</xdr:rowOff>
    </xdr:from>
    <xdr:to>
      <xdr:col>4</xdr:col>
      <xdr:colOff>0</xdr:colOff>
      <xdr:row>31</xdr:row>
      <xdr:rowOff>104775</xdr:rowOff>
    </xdr:to>
    <xdr:sp macro="" textlink="">
      <xdr:nvSpPr>
        <xdr:cNvPr id="128234" name="Line 108"/>
        <xdr:cNvSpPr>
          <a:spLocks noChangeShapeType="1"/>
        </xdr:cNvSpPr>
      </xdr:nvSpPr>
      <xdr:spPr>
        <a:xfrm>
          <a:off x="3705225" y="6276975"/>
          <a:ext cx="698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847725</xdr:colOff>
      <xdr:row>8</xdr:row>
      <xdr:rowOff>133350</xdr:rowOff>
    </xdr:from>
    <xdr:to>
      <xdr:col>2</xdr:col>
      <xdr:colOff>1104900</xdr:colOff>
      <xdr:row>8</xdr:row>
      <xdr:rowOff>133350</xdr:rowOff>
    </xdr:to>
    <xdr:sp macro="" textlink="">
      <xdr:nvSpPr>
        <xdr:cNvPr id="128235" name="Line 109"/>
        <xdr:cNvSpPr>
          <a:spLocks noChangeShapeType="1"/>
        </xdr:cNvSpPr>
      </xdr:nvSpPr>
      <xdr:spPr>
        <a:xfrm>
          <a:off x="1983105" y="1748790"/>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20</xdr:row>
      <xdr:rowOff>104775</xdr:rowOff>
    </xdr:from>
    <xdr:to>
      <xdr:col>4</xdr:col>
      <xdr:colOff>0</xdr:colOff>
      <xdr:row>20</xdr:row>
      <xdr:rowOff>104775</xdr:rowOff>
    </xdr:to>
    <xdr:sp macro="" textlink="">
      <xdr:nvSpPr>
        <xdr:cNvPr id="128236" name="Line 118"/>
        <xdr:cNvSpPr>
          <a:spLocks noChangeShapeType="1"/>
        </xdr:cNvSpPr>
      </xdr:nvSpPr>
      <xdr:spPr>
        <a:xfrm>
          <a:off x="3600450" y="4097655"/>
          <a:ext cx="11176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21</xdr:row>
      <xdr:rowOff>104775</xdr:rowOff>
    </xdr:from>
    <xdr:to>
      <xdr:col>4</xdr:col>
      <xdr:colOff>0</xdr:colOff>
      <xdr:row>21</xdr:row>
      <xdr:rowOff>104775</xdr:rowOff>
    </xdr:to>
    <xdr:sp macro="" textlink="">
      <xdr:nvSpPr>
        <xdr:cNvPr id="128237" name="Line 119"/>
        <xdr:cNvSpPr>
          <a:spLocks noChangeShapeType="1"/>
        </xdr:cNvSpPr>
      </xdr:nvSpPr>
      <xdr:spPr>
        <a:xfrm>
          <a:off x="3600450" y="4295775"/>
          <a:ext cx="11176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1276350</xdr:colOff>
      <xdr:row>22</xdr:row>
      <xdr:rowOff>114300</xdr:rowOff>
    </xdr:from>
    <xdr:to>
      <xdr:col>4</xdr:col>
      <xdr:colOff>9525</xdr:colOff>
      <xdr:row>22</xdr:row>
      <xdr:rowOff>114300</xdr:rowOff>
    </xdr:to>
    <xdr:sp macro="" textlink="">
      <xdr:nvSpPr>
        <xdr:cNvPr id="128238" name="Line 120"/>
        <xdr:cNvSpPr>
          <a:spLocks noChangeShapeType="1"/>
        </xdr:cNvSpPr>
      </xdr:nvSpPr>
      <xdr:spPr>
        <a:xfrm>
          <a:off x="3609975" y="4503420"/>
          <a:ext cx="11176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1381125</xdr:colOff>
      <xdr:row>35</xdr:row>
      <xdr:rowOff>114300</xdr:rowOff>
    </xdr:from>
    <xdr:to>
      <xdr:col>4</xdr:col>
      <xdr:colOff>9525</xdr:colOff>
      <xdr:row>35</xdr:row>
      <xdr:rowOff>114300</xdr:rowOff>
    </xdr:to>
    <xdr:sp macro="" textlink="">
      <xdr:nvSpPr>
        <xdr:cNvPr id="128239" name="Line 128"/>
        <xdr:cNvSpPr>
          <a:spLocks noChangeShapeType="1"/>
        </xdr:cNvSpPr>
      </xdr:nvSpPr>
      <xdr:spPr>
        <a:xfrm>
          <a:off x="3712210" y="7027545"/>
          <a:ext cx="9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1371600</xdr:colOff>
      <xdr:row>33</xdr:row>
      <xdr:rowOff>104775</xdr:rowOff>
    </xdr:from>
    <xdr:to>
      <xdr:col>4</xdr:col>
      <xdr:colOff>0</xdr:colOff>
      <xdr:row>33</xdr:row>
      <xdr:rowOff>104775</xdr:rowOff>
    </xdr:to>
    <xdr:sp macro="" textlink="">
      <xdr:nvSpPr>
        <xdr:cNvPr id="128240" name="Line 129"/>
        <xdr:cNvSpPr>
          <a:spLocks noChangeShapeType="1"/>
        </xdr:cNvSpPr>
      </xdr:nvSpPr>
      <xdr:spPr>
        <a:xfrm>
          <a:off x="3705225" y="6656070"/>
          <a:ext cx="698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12</xdr:row>
      <xdr:rowOff>114300</xdr:rowOff>
    </xdr:from>
    <xdr:to>
      <xdr:col>3</xdr:col>
      <xdr:colOff>0</xdr:colOff>
      <xdr:row>12</xdr:row>
      <xdr:rowOff>114300</xdr:rowOff>
    </xdr:to>
    <xdr:sp macro="" textlink="">
      <xdr:nvSpPr>
        <xdr:cNvPr id="128241" name="Line 130"/>
        <xdr:cNvSpPr>
          <a:spLocks noChangeShapeType="1"/>
        </xdr:cNvSpPr>
      </xdr:nvSpPr>
      <xdr:spPr>
        <a:xfrm>
          <a:off x="1992630" y="2522220"/>
          <a:ext cx="34099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13</xdr:row>
      <xdr:rowOff>123825</xdr:rowOff>
    </xdr:from>
    <xdr:to>
      <xdr:col>3</xdr:col>
      <xdr:colOff>0</xdr:colOff>
      <xdr:row>13</xdr:row>
      <xdr:rowOff>123825</xdr:rowOff>
    </xdr:to>
    <xdr:sp macro="" textlink="">
      <xdr:nvSpPr>
        <xdr:cNvPr id="128242" name="Line 131"/>
        <xdr:cNvSpPr>
          <a:spLocks noChangeShapeType="1"/>
        </xdr:cNvSpPr>
      </xdr:nvSpPr>
      <xdr:spPr>
        <a:xfrm>
          <a:off x="1992630" y="2729865"/>
          <a:ext cx="34099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14</xdr:row>
      <xdr:rowOff>95250</xdr:rowOff>
    </xdr:from>
    <xdr:to>
      <xdr:col>3</xdr:col>
      <xdr:colOff>9525</xdr:colOff>
      <xdr:row>14</xdr:row>
      <xdr:rowOff>95250</xdr:rowOff>
    </xdr:to>
    <xdr:sp macro="" textlink="">
      <xdr:nvSpPr>
        <xdr:cNvPr id="128243" name="Line 132"/>
        <xdr:cNvSpPr>
          <a:spLocks noChangeShapeType="1"/>
        </xdr:cNvSpPr>
      </xdr:nvSpPr>
      <xdr:spPr>
        <a:xfrm>
          <a:off x="2002155" y="2899410"/>
          <a:ext cx="34099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15</xdr:row>
      <xdr:rowOff>123825</xdr:rowOff>
    </xdr:from>
    <xdr:to>
      <xdr:col>3</xdr:col>
      <xdr:colOff>9525</xdr:colOff>
      <xdr:row>15</xdr:row>
      <xdr:rowOff>123825</xdr:rowOff>
    </xdr:to>
    <xdr:sp macro="" textlink="">
      <xdr:nvSpPr>
        <xdr:cNvPr id="128244" name="Line 133"/>
        <xdr:cNvSpPr>
          <a:spLocks noChangeShapeType="1"/>
        </xdr:cNvSpPr>
      </xdr:nvSpPr>
      <xdr:spPr>
        <a:xfrm>
          <a:off x="2002155" y="3126105"/>
          <a:ext cx="34099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876300</xdr:colOff>
      <xdr:row>16</xdr:row>
      <xdr:rowOff>104775</xdr:rowOff>
    </xdr:from>
    <xdr:to>
      <xdr:col>3</xdr:col>
      <xdr:colOff>19050</xdr:colOff>
      <xdr:row>16</xdr:row>
      <xdr:rowOff>104775</xdr:rowOff>
    </xdr:to>
    <xdr:sp macro="" textlink="">
      <xdr:nvSpPr>
        <xdr:cNvPr id="128245" name="Line 134"/>
        <xdr:cNvSpPr>
          <a:spLocks noChangeShapeType="1"/>
        </xdr:cNvSpPr>
      </xdr:nvSpPr>
      <xdr:spPr>
        <a:xfrm>
          <a:off x="2011680" y="3305175"/>
          <a:ext cx="34099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26</xdr:row>
      <xdr:rowOff>95250</xdr:rowOff>
    </xdr:from>
    <xdr:to>
      <xdr:col>2</xdr:col>
      <xdr:colOff>1190625</xdr:colOff>
      <xdr:row>26</xdr:row>
      <xdr:rowOff>95250</xdr:rowOff>
    </xdr:to>
    <xdr:sp macro="" textlink="">
      <xdr:nvSpPr>
        <xdr:cNvPr id="128246" name="Line 135"/>
        <xdr:cNvSpPr>
          <a:spLocks noChangeShapeType="1"/>
        </xdr:cNvSpPr>
      </xdr:nvSpPr>
      <xdr:spPr>
        <a:xfrm>
          <a:off x="2002155" y="527685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31</xdr:row>
      <xdr:rowOff>114300</xdr:rowOff>
    </xdr:from>
    <xdr:to>
      <xdr:col>2</xdr:col>
      <xdr:colOff>1181100</xdr:colOff>
      <xdr:row>31</xdr:row>
      <xdr:rowOff>114300</xdr:rowOff>
    </xdr:to>
    <xdr:sp macro="" textlink="">
      <xdr:nvSpPr>
        <xdr:cNvPr id="128247" name="Line 136"/>
        <xdr:cNvSpPr>
          <a:spLocks noChangeShapeType="1"/>
        </xdr:cNvSpPr>
      </xdr:nvSpPr>
      <xdr:spPr>
        <a:xfrm>
          <a:off x="1992630" y="628650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32</xdr:row>
      <xdr:rowOff>104775</xdr:rowOff>
    </xdr:from>
    <xdr:to>
      <xdr:col>2</xdr:col>
      <xdr:colOff>1181100</xdr:colOff>
      <xdr:row>32</xdr:row>
      <xdr:rowOff>104775</xdr:rowOff>
    </xdr:to>
    <xdr:sp macro="" textlink="">
      <xdr:nvSpPr>
        <xdr:cNvPr id="128248" name="Line 137"/>
        <xdr:cNvSpPr>
          <a:spLocks noChangeShapeType="1"/>
        </xdr:cNvSpPr>
      </xdr:nvSpPr>
      <xdr:spPr>
        <a:xfrm>
          <a:off x="1992630" y="647509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33</xdr:row>
      <xdr:rowOff>95250</xdr:rowOff>
    </xdr:from>
    <xdr:to>
      <xdr:col>2</xdr:col>
      <xdr:colOff>1181100</xdr:colOff>
      <xdr:row>33</xdr:row>
      <xdr:rowOff>95250</xdr:rowOff>
    </xdr:to>
    <xdr:sp macro="" textlink="">
      <xdr:nvSpPr>
        <xdr:cNvPr id="128249" name="Line 138"/>
        <xdr:cNvSpPr>
          <a:spLocks noChangeShapeType="1"/>
        </xdr:cNvSpPr>
      </xdr:nvSpPr>
      <xdr:spPr>
        <a:xfrm>
          <a:off x="1992630" y="664654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847725</xdr:colOff>
      <xdr:row>35</xdr:row>
      <xdr:rowOff>95250</xdr:rowOff>
    </xdr:from>
    <xdr:to>
      <xdr:col>2</xdr:col>
      <xdr:colOff>1171575</xdr:colOff>
      <xdr:row>35</xdr:row>
      <xdr:rowOff>95250</xdr:rowOff>
    </xdr:to>
    <xdr:sp macro="" textlink="">
      <xdr:nvSpPr>
        <xdr:cNvPr id="128250" name="Line 139"/>
        <xdr:cNvSpPr>
          <a:spLocks noChangeShapeType="1"/>
        </xdr:cNvSpPr>
      </xdr:nvSpPr>
      <xdr:spPr>
        <a:xfrm>
          <a:off x="1983105" y="700849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600075</xdr:colOff>
      <xdr:row>36</xdr:row>
      <xdr:rowOff>104775</xdr:rowOff>
    </xdr:from>
    <xdr:to>
      <xdr:col>3</xdr:col>
      <xdr:colOff>19050</xdr:colOff>
      <xdr:row>36</xdr:row>
      <xdr:rowOff>104775</xdr:rowOff>
    </xdr:to>
    <xdr:sp macro="" textlink="">
      <xdr:nvSpPr>
        <xdr:cNvPr id="128251" name="Line 140"/>
        <xdr:cNvSpPr>
          <a:spLocks noChangeShapeType="1"/>
        </xdr:cNvSpPr>
      </xdr:nvSpPr>
      <xdr:spPr>
        <a:xfrm>
          <a:off x="1735455" y="7198995"/>
          <a:ext cx="61722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37</xdr:row>
      <xdr:rowOff>123825</xdr:rowOff>
    </xdr:from>
    <xdr:to>
      <xdr:col>3</xdr:col>
      <xdr:colOff>1352550</xdr:colOff>
      <xdr:row>37</xdr:row>
      <xdr:rowOff>123825</xdr:rowOff>
    </xdr:to>
    <xdr:sp macro="" textlink="">
      <xdr:nvSpPr>
        <xdr:cNvPr id="128252" name="Line 141"/>
        <xdr:cNvSpPr>
          <a:spLocks noChangeShapeType="1"/>
        </xdr:cNvSpPr>
      </xdr:nvSpPr>
      <xdr:spPr>
        <a:xfrm flipV="1">
          <a:off x="3476625" y="741616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1133475</xdr:colOff>
      <xdr:row>38</xdr:row>
      <xdr:rowOff>114300</xdr:rowOff>
    </xdr:from>
    <xdr:to>
      <xdr:col>3</xdr:col>
      <xdr:colOff>1343025</xdr:colOff>
      <xdr:row>38</xdr:row>
      <xdr:rowOff>114300</xdr:rowOff>
    </xdr:to>
    <xdr:sp macro="" textlink="">
      <xdr:nvSpPr>
        <xdr:cNvPr id="128253" name="Line 142"/>
        <xdr:cNvSpPr>
          <a:spLocks noChangeShapeType="1"/>
        </xdr:cNvSpPr>
      </xdr:nvSpPr>
      <xdr:spPr>
        <a:xfrm flipV="1">
          <a:off x="3467100" y="760476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39</xdr:row>
      <xdr:rowOff>104775</xdr:rowOff>
    </xdr:from>
    <xdr:to>
      <xdr:col>3</xdr:col>
      <xdr:colOff>1352550</xdr:colOff>
      <xdr:row>39</xdr:row>
      <xdr:rowOff>104775</xdr:rowOff>
    </xdr:to>
    <xdr:sp macro="" textlink="">
      <xdr:nvSpPr>
        <xdr:cNvPr id="128254" name="Line 143"/>
        <xdr:cNvSpPr>
          <a:spLocks noChangeShapeType="1"/>
        </xdr:cNvSpPr>
      </xdr:nvSpPr>
      <xdr:spPr>
        <a:xfrm flipV="1">
          <a:off x="3476625" y="779335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40</xdr:row>
      <xdr:rowOff>104775</xdr:rowOff>
    </xdr:from>
    <xdr:to>
      <xdr:col>3</xdr:col>
      <xdr:colOff>1352550</xdr:colOff>
      <xdr:row>40</xdr:row>
      <xdr:rowOff>104775</xdr:rowOff>
    </xdr:to>
    <xdr:sp macro="" textlink="">
      <xdr:nvSpPr>
        <xdr:cNvPr id="128255" name="Line 144"/>
        <xdr:cNvSpPr>
          <a:spLocks noChangeShapeType="1"/>
        </xdr:cNvSpPr>
      </xdr:nvSpPr>
      <xdr:spPr>
        <a:xfrm flipV="1">
          <a:off x="3476625" y="799147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41</xdr:row>
      <xdr:rowOff>104775</xdr:rowOff>
    </xdr:from>
    <xdr:to>
      <xdr:col>3</xdr:col>
      <xdr:colOff>1352550</xdr:colOff>
      <xdr:row>41</xdr:row>
      <xdr:rowOff>104775</xdr:rowOff>
    </xdr:to>
    <xdr:sp macro="" textlink="">
      <xdr:nvSpPr>
        <xdr:cNvPr id="128256" name="Line 145"/>
        <xdr:cNvSpPr>
          <a:spLocks noChangeShapeType="1"/>
        </xdr:cNvSpPr>
      </xdr:nvSpPr>
      <xdr:spPr>
        <a:xfrm flipV="1">
          <a:off x="3476625" y="818959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42</xdr:row>
      <xdr:rowOff>152400</xdr:rowOff>
    </xdr:from>
    <xdr:to>
      <xdr:col>3</xdr:col>
      <xdr:colOff>1352550</xdr:colOff>
      <xdr:row>42</xdr:row>
      <xdr:rowOff>152400</xdr:rowOff>
    </xdr:to>
    <xdr:sp macro="" textlink="">
      <xdr:nvSpPr>
        <xdr:cNvPr id="128257" name="Line 146"/>
        <xdr:cNvSpPr>
          <a:spLocks noChangeShapeType="1"/>
        </xdr:cNvSpPr>
      </xdr:nvSpPr>
      <xdr:spPr>
        <a:xfrm flipV="1">
          <a:off x="3476625" y="843534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1123950</xdr:colOff>
      <xdr:row>43</xdr:row>
      <xdr:rowOff>114300</xdr:rowOff>
    </xdr:from>
    <xdr:to>
      <xdr:col>3</xdr:col>
      <xdr:colOff>1133475</xdr:colOff>
      <xdr:row>44</xdr:row>
      <xdr:rowOff>85725</xdr:rowOff>
    </xdr:to>
    <xdr:sp macro="" textlink="">
      <xdr:nvSpPr>
        <xdr:cNvPr id="128258" name="Line 147"/>
        <xdr:cNvSpPr>
          <a:spLocks noChangeShapeType="1"/>
        </xdr:cNvSpPr>
      </xdr:nvSpPr>
      <xdr:spPr>
        <a:xfrm flipH="1">
          <a:off x="3457575" y="8595360"/>
          <a:ext cx="9525" cy="16954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48</xdr:row>
      <xdr:rowOff>85725</xdr:rowOff>
    </xdr:from>
    <xdr:to>
      <xdr:col>3</xdr:col>
      <xdr:colOff>9525</xdr:colOff>
      <xdr:row>48</xdr:row>
      <xdr:rowOff>85725</xdr:rowOff>
    </xdr:to>
    <xdr:sp macro="" textlink="">
      <xdr:nvSpPr>
        <xdr:cNvPr id="128259" name="Line 148"/>
        <xdr:cNvSpPr>
          <a:spLocks noChangeShapeType="1"/>
        </xdr:cNvSpPr>
      </xdr:nvSpPr>
      <xdr:spPr>
        <a:xfrm>
          <a:off x="2021205" y="955738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514350</xdr:colOff>
      <xdr:row>49</xdr:row>
      <xdr:rowOff>123825</xdr:rowOff>
    </xdr:from>
    <xdr:to>
      <xdr:col>4</xdr:col>
      <xdr:colOff>28575</xdr:colOff>
      <xdr:row>49</xdr:row>
      <xdr:rowOff>123825</xdr:rowOff>
    </xdr:to>
    <xdr:sp macro="" textlink="">
      <xdr:nvSpPr>
        <xdr:cNvPr id="128260" name="Line 157"/>
        <xdr:cNvSpPr>
          <a:spLocks noChangeShapeType="1"/>
        </xdr:cNvSpPr>
      </xdr:nvSpPr>
      <xdr:spPr>
        <a:xfrm>
          <a:off x="2847975" y="9793605"/>
          <a:ext cx="8928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590550</xdr:colOff>
      <xdr:row>49</xdr:row>
      <xdr:rowOff>104775</xdr:rowOff>
    </xdr:from>
    <xdr:to>
      <xdr:col>3</xdr:col>
      <xdr:colOff>9525</xdr:colOff>
      <xdr:row>49</xdr:row>
      <xdr:rowOff>104775</xdr:rowOff>
    </xdr:to>
    <xdr:sp macro="" textlink="">
      <xdr:nvSpPr>
        <xdr:cNvPr id="128261" name="Line 158"/>
        <xdr:cNvSpPr>
          <a:spLocks noChangeShapeType="1"/>
        </xdr:cNvSpPr>
      </xdr:nvSpPr>
      <xdr:spPr>
        <a:xfrm>
          <a:off x="1725930" y="9774555"/>
          <a:ext cx="61722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1171575</xdr:colOff>
      <xdr:row>50</xdr:row>
      <xdr:rowOff>123825</xdr:rowOff>
    </xdr:from>
    <xdr:to>
      <xdr:col>4</xdr:col>
      <xdr:colOff>0</xdr:colOff>
      <xdr:row>50</xdr:row>
      <xdr:rowOff>123825</xdr:rowOff>
    </xdr:to>
    <xdr:sp macro="" textlink="">
      <xdr:nvSpPr>
        <xdr:cNvPr id="128262" name="Line 159"/>
        <xdr:cNvSpPr>
          <a:spLocks noChangeShapeType="1"/>
        </xdr:cNvSpPr>
      </xdr:nvSpPr>
      <xdr:spPr>
        <a:xfrm flipV="1">
          <a:off x="3505200" y="9991725"/>
          <a:ext cx="20701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49</xdr:row>
      <xdr:rowOff>123825</xdr:rowOff>
    </xdr:from>
    <xdr:to>
      <xdr:col>2</xdr:col>
      <xdr:colOff>885825</xdr:colOff>
      <xdr:row>52</xdr:row>
      <xdr:rowOff>85725</xdr:rowOff>
    </xdr:to>
    <xdr:sp macro="" textlink="">
      <xdr:nvSpPr>
        <xdr:cNvPr id="128263" name="Line 162"/>
        <xdr:cNvSpPr>
          <a:spLocks noChangeShapeType="1"/>
        </xdr:cNvSpPr>
      </xdr:nvSpPr>
      <xdr:spPr>
        <a:xfrm flipH="1">
          <a:off x="2021205" y="9793605"/>
          <a:ext cx="0" cy="55626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895350</xdr:colOff>
      <xdr:row>52</xdr:row>
      <xdr:rowOff>85725</xdr:rowOff>
    </xdr:from>
    <xdr:to>
      <xdr:col>3</xdr:col>
      <xdr:colOff>19050</xdr:colOff>
      <xdr:row>52</xdr:row>
      <xdr:rowOff>85725</xdr:rowOff>
    </xdr:to>
    <xdr:sp macro="" textlink="">
      <xdr:nvSpPr>
        <xdr:cNvPr id="128264" name="Line 163"/>
        <xdr:cNvSpPr>
          <a:spLocks noChangeShapeType="1"/>
        </xdr:cNvSpPr>
      </xdr:nvSpPr>
      <xdr:spPr>
        <a:xfrm>
          <a:off x="2030730" y="1034986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895350</xdr:colOff>
      <xdr:row>51</xdr:row>
      <xdr:rowOff>104775</xdr:rowOff>
    </xdr:from>
    <xdr:to>
      <xdr:col>3</xdr:col>
      <xdr:colOff>19050</xdr:colOff>
      <xdr:row>51</xdr:row>
      <xdr:rowOff>104775</xdr:rowOff>
    </xdr:to>
    <xdr:sp macro="" textlink="">
      <xdr:nvSpPr>
        <xdr:cNvPr id="128265" name="Line 164"/>
        <xdr:cNvSpPr>
          <a:spLocks noChangeShapeType="1"/>
        </xdr:cNvSpPr>
      </xdr:nvSpPr>
      <xdr:spPr>
        <a:xfrm>
          <a:off x="2030730" y="1017079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1162050</xdr:colOff>
      <xdr:row>49</xdr:row>
      <xdr:rowOff>161925</xdr:rowOff>
    </xdr:from>
    <xdr:to>
      <xdr:col>3</xdr:col>
      <xdr:colOff>1171575</xdr:colOff>
      <xdr:row>50</xdr:row>
      <xdr:rowOff>133350</xdr:rowOff>
    </xdr:to>
    <xdr:sp macro="" textlink="">
      <xdr:nvSpPr>
        <xdr:cNvPr id="128266" name="Line 165"/>
        <xdr:cNvSpPr>
          <a:spLocks noChangeShapeType="1"/>
        </xdr:cNvSpPr>
      </xdr:nvSpPr>
      <xdr:spPr>
        <a:xfrm flipH="1">
          <a:off x="3495675" y="9831705"/>
          <a:ext cx="9525" cy="16954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590550</xdr:colOff>
      <xdr:row>53</xdr:row>
      <xdr:rowOff>104775</xdr:rowOff>
    </xdr:from>
    <xdr:to>
      <xdr:col>3</xdr:col>
      <xdr:colOff>9525</xdr:colOff>
      <xdr:row>53</xdr:row>
      <xdr:rowOff>104775</xdr:rowOff>
    </xdr:to>
    <xdr:sp macro="" textlink="">
      <xdr:nvSpPr>
        <xdr:cNvPr id="128267" name="Line 166"/>
        <xdr:cNvSpPr>
          <a:spLocks noChangeShapeType="1"/>
        </xdr:cNvSpPr>
      </xdr:nvSpPr>
      <xdr:spPr>
        <a:xfrm>
          <a:off x="1725930" y="10567035"/>
          <a:ext cx="61722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53</xdr:row>
      <xdr:rowOff>123825</xdr:rowOff>
    </xdr:from>
    <xdr:to>
      <xdr:col>2</xdr:col>
      <xdr:colOff>885825</xdr:colOff>
      <xdr:row>55</xdr:row>
      <xdr:rowOff>104775</xdr:rowOff>
    </xdr:to>
    <xdr:sp macro="" textlink="">
      <xdr:nvSpPr>
        <xdr:cNvPr id="128268" name="Line 167"/>
        <xdr:cNvSpPr>
          <a:spLocks noChangeShapeType="1"/>
        </xdr:cNvSpPr>
      </xdr:nvSpPr>
      <xdr:spPr>
        <a:xfrm flipH="1">
          <a:off x="2021205" y="10586085"/>
          <a:ext cx="0" cy="37719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54</xdr:row>
      <xdr:rowOff>123825</xdr:rowOff>
    </xdr:from>
    <xdr:to>
      <xdr:col>3</xdr:col>
      <xdr:colOff>9525</xdr:colOff>
      <xdr:row>54</xdr:row>
      <xdr:rowOff>123825</xdr:rowOff>
    </xdr:to>
    <xdr:sp macro="" textlink="">
      <xdr:nvSpPr>
        <xdr:cNvPr id="128269" name="Line 168"/>
        <xdr:cNvSpPr>
          <a:spLocks noChangeShapeType="1"/>
        </xdr:cNvSpPr>
      </xdr:nvSpPr>
      <xdr:spPr>
        <a:xfrm>
          <a:off x="2021205" y="10784205"/>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895350</xdr:colOff>
      <xdr:row>55</xdr:row>
      <xdr:rowOff>114300</xdr:rowOff>
    </xdr:from>
    <xdr:to>
      <xdr:col>3</xdr:col>
      <xdr:colOff>19050</xdr:colOff>
      <xdr:row>55</xdr:row>
      <xdr:rowOff>114300</xdr:rowOff>
    </xdr:to>
    <xdr:sp macro="" textlink="">
      <xdr:nvSpPr>
        <xdr:cNvPr id="128270" name="Line 169"/>
        <xdr:cNvSpPr>
          <a:spLocks noChangeShapeType="1"/>
        </xdr:cNvSpPr>
      </xdr:nvSpPr>
      <xdr:spPr>
        <a:xfrm>
          <a:off x="2030730" y="10972800"/>
          <a:ext cx="32194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200025</xdr:colOff>
      <xdr:row>19</xdr:row>
      <xdr:rowOff>95250</xdr:rowOff>
    </xdr:from>
    <xdr:to>
      <xdr:col>7</xdr:col>
      <xdr:colOff>962025</xdr:colOff>
      <xdr:row>19</xdr:row>
      <xdr:rowOff>95250</xdr:rowOff>
    </xdr:to>
    <xdr:sp macro="" textlink="">
      <xdr:nvSpPr>
        <xdr:cNvPr id="128271" name="Line 170"/>
        <xdr:cNvSpPr>
          <a:spLocks noChangeShapeType="1"/>
        </xdr:cNvSpPr>
      </xdr:nvSpPr>
      <xdr:spPr>
        <a:xfrm>
          <a:off x="6231890" y="3890010"/>
          <a:ext cx="762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552450</xdr:colOff>
      <xdr:row>23</xdr:row>
      <xdr:rowOff>142875</xdr:rowOff>
    </xdr:from>
    <xdr:to>
      <xdr:col>7</xdr:col>
      <xdr:colOff>942975</xdr:colOff>
      <xdr:row>23</xdr:row>
      <xdr:rowOff>142875</xdr:rowOff>
    </xdr:to>
    <xdr:sp macro="" textlink="">
      <xdr:nvSpPr>
        <xdr:cNvPr id="128272" name="Line 171"/>
        <xdr:cNvSpPr>
          <a:spLocks noChangeShapeType="1"/>
        </xdr:cNvSpPr>
      </xdr:nvSpPr>
      <xdr:spPr>
        <a:xfrm>
          <a:off x="6584315" y="4730115"/>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1381125</xdr:colOff>
      <xdr:row>34</xdr:row>
      <xdr:rowOff>114300</xdr:rowOff>
    </xdr:from>
    <xdr:to>
      <xdr:col>4</xdr:col>
      <xdr:colOff>9525</xdr:colOff>
      <xdr:row>34</xdr:row>
      <xdr:rowOff>114300</xdr:rowOff>
    </xdr:to>
    <xdr:sp macro="" textlink="">
      <xdr:nvSpPr>
        <xdr:cNvPr id="128273" name="Line 172"/>
        <xdr:cNvSpPr>
          <a:spLocks noChangeShapeType="1"/>
        </xdr:cNvSpPr>
      </xdr:nvSpPr>
      <xdr:spPr>
        <a:xfrm>
          <a:off x="3712210" y="6846570"/>
          <a:ext cx="9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34</xdr:row>
      <xdr:rowOff>104775</xdr:rowOff>
    </xdr:from>
    <xdr:to>
      <xdr:col>2</xdr:col>
      <xdr:colOff>1181100</xdr:colOff>
      <xdr:row>34</xdr:row>
      <xdr:rowOff>104775</xdr:rowOff>
    </xdr:to>
    <xdr:sp macro="" textlink="">
      <xdr:nvSpPr>
        <xdr:cNvPr id="128274" name="Line 173"/>
        <xdr:cNvSpPr>
          <a:spLocks noChangeShapeType="1"/>
        </xdr:cNvSpPr>
      </xdr:nvSpPr>
      <xdr:spPr>
        <a:xfrm>
          <a:off x="1992630" y="683704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25</xdr:row>
      <xdr:rowOff>171450</xdr:rowOff>
    </xdr:from>
    <xdr:to>
      <xdr:col>4</xdr:col>
      <xdr:colOff>28575</xdr:colOff>
      <xdr:row>25</xdr:row>
      <xdr:rowOff>171450</xdr:rowOff>
    </xdr:to>
    <xdr:sp macro="" textlink="">
      <xdr:nvSpPr>
        <xdr:cNvPr id="128275" name="Line 19"/>
        <xdr:cNvSpPr>
          <a:spLocks noChangeShapeType="1"/>
        </xdr:cNvSpPr>
      </xdr:nvSpPr>
      <xdr:spPr>
        <a:xfrm>
          <a:off x="3600450" y="5154930"/>
          <a:ext cx="14033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41</xdr:row>
      <xdr:rowOff>0</xdr:rowOff>
    </xdr:from>
    <xdr:to>
      <xdr:col>3</xdr:col>
      <xdr:colOff>76200</xdr:colOff>
      <xdr:row>42</xdr:row>
      <xdr:rowOff>9525</xdr:rowOff>
    </xdr:to>
    <xdr:sp macro="" textlink="">
      <xdr:nvSpPr>
        <xdr:cNvPr id="62680" name="Text Box 1"/>
        <xdr:cNvSpPr txBox="1">
          <a:spLocks noChangeArrowheads="1"/>
        </xdr:cNvSpPr>
      </xdr:nvSpPr>
      <xdr:spPr>
        <a:xfrm>
          <a:off x="3608705" y="96012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3</xdr:row>
      <xdr:rowOff>0</xdr:rowOff>
    </xdr:from>
    <xdr:to>
      <xdr:col>13</xdr:col>
      <xdr:colOff>219075</xdr:colOff>
      <xdr:row>19</xdr:row>
      <xdr:rowOff>123825</xdr:rowOff>
    </xdr:to>
    <xdr:pic>
      <xdr:nvPicPr>
        <xdr:cNvPr id="126039" name="图片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712585" y="594360"/>
          <a:ext cx="2962275" cy="3293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590550</xdr:colOff>
      <xdr:row>20</xdr:row>
      <xdr:rowOff>190500</xdr:rowOff>
    </xdr:from>
    <xdr:to>
      <xdr:col>13</xdr:col>
      <xdr:colOff>95250</xdr:colOff>
      <xdr:row>37</xdr:row>
      <xdr:rowOff>190500</xdr:rowOff>
    </xdr:to>
    <xdr:pic>
      <xdr:nvPicPr>
        <xdr:cNvPr id="126040" name="图片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6617335" y="4152900"/>
          <a:ext cx="2933700" cy="3368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79</xdr:row>
      <xdr:rowOff>0</xdr:rowOff>
    </xdr:from>
    <xdr:to>
      <xdr:col>13</xdr:col>
      <xdr:colOff>76200</xdr:colOff>
      <xdr:row>95</xdr:row>
      <xdr:rowOff>47625</xdr:rowOff>
    </xdr:to>
    <xdr:pic>
      <xdr:nvPicPr>
        <xdr:cNvPr id="126041" name="图片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6712585" y="15651480"/>
          <a:ext cx="2819400" cy="3217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28575</xdr:colOff>
      <xdr:row>59</xdr:row>
      <xdr:rowOff>142875</xdr:rowOff>
    </xdr:from>
    <xdr:to>
      <xdr:col>13</xdr:col>
      <xdr:colOff>66675</xdr:colOff>
      <xdr:row>75</xdr:row>
      <xdr:rowOff>152400</xdr:rowOff>
    </xdr:to>
    <xdr:pic>
      <xdr:nvPicPr>
        <xdr:cNvPr id="126042" name="图片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741160" y="11831955"/>
          <a:ext cx="2781300" cy="3179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40</xdr:row>
      <xdr:rowOff>0</xdr:rowOff>
    </xdr:from>
    <xdr:to>
      <xdr:col>13</xdr:col>
      <xdr:colOff>133350</xdr:colOff>
      <xdr:row>56</xdr:row>
      <xdr:rowOff>85725</xdr:rowOff>
    </xdr:to>
    <xdr:pic>
      <xdr:nvPicPr>
        <xdr:cNvPr id="126043" name="图片 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6712585" y="7924800"/>
          <a:ext cx="2876550" cy="3255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2.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3.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4.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5.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6.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7.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8.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9.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20.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1.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2.vm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paimai.jd.com/110036000" TargetMode="External"/></Relationships>
</file>

<file path=xl/worksheets/_rels/sheet52.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3.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4.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5.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6.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7.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8.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9.vml"/></Relationships>
</file>

<file path=xl/worksheets/_rels/sheet62.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30.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1.vml"/></Relationships>
</file>

<file path=xl/worksheets/_rels/sheet64.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2.vml"/></Relationships>
</file>

<file path=xl/worksheets/_rels/sheet65.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3.vml"/></Relationships>
</file>

<file path=xl/worksheets/_rels/sheet67.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4.vml"/></Relationships>
</file>

<file path=xl/worksheets/_rels/sheet69.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5.vml"/></Relationships>
</file>

<file path=xl/worksheets/_rels/sheet70.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6.vml"/></Relationships>
</file>

<file path=xl/worksheets/_rels/sheet71.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7.vml"/></Relationships>
</file>

<file path=xl/worksheets/_rels/sheet72.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8.vml"/></Relationships>
</file>

<file path=xl/worksheets/_rels/sheet73.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9.vml"/></Relationships>
</file>

<file path=xl/worksheets/_rels/sheet74.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40.vml"/></Relationships>
</file>

<file path=xl/worksheets/_rels/sheet75.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1.vml"/></Relationships>
</file>

<file path=xl/worksheets/_rels/sheet76.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2.vml"/></Relationships>
</file>

<file path=xl/worksheets/_rels/sheet77.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3.vml"/></Relationships>
</file>

<file path=xl/worksheets/_rels/sheet78.xml.rels><?xml version="1.0" encoding="UTF-8" standalone="yes"?>
<Relationships xmlns="http://schemas.openxmlformats.org/package/2006/relationships"><Relationship Id="rId2" Type="http://schemas.openxmlformats.org/officeDocument/2006/relationships/comments" Target="../comments43.xml"/><Relationship Id="rId1" Type="http://schemas.openxmlformats.org/officeDocument/2006/relationships/vmlDrawing" Target="../drawings/vmlDrawing44.vml"/></Relationships>
</file>

<file path=xl/worksheets/_rels/sheet79.xml.rels><?xml version="1.0" encoding="UTF-8" standalone="yes"?>
<Relationships xmlns="http://schemas.openxmlformats.org/package/2006/relationships"><Relationship Id="rId2" Type="http://schemas.openxmlformats.org/officeDocument/2006/relationships/comments" Target="../comments44.xml"/><Relationship Id="rId1" Type="http://schemas.openxmlformats.org/officeDocument/2006/relationships/vmlDrawing" Target="../drawings/vmlDrawing4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80.xml.rels><?xml version="1.0" encoding="UTF-8" standalone="yes"?>
<Relationships xmlns="http://schemas.openxmlformats.org/package/2006/relationships"><Relationship Id="rId2" Type="http://schemas.openxmlformats.org/officeDocument/2006/relationships/comments" Target="../comments45.xml"/><Relationship Id="rId1" Type="http://schemas.openxmlformats.org/officeDocument/2006/relationships/vmlDrawing" Target="../drawings/vmlDrawing46.vml"/></Relationships>
</file>

<file path=xl/worksheets/_rels/sheet82.xml.rels><?xml version="1.0" encoding="UTF-8" standalone="yes"?>
<Relationships xmlns="http://schemas.openxmlformats.org/package/2006/relationships"><Relationship Id="rId2" Type="http://schemas.openxmlformats.org/officeDocument/2006/relationships/comments" Target="../comments46.xml"/><Relationship Id="rId1" Type="http://schemas.openxmlformats.org/officeDocument/2006/relationships/vmlDrawing" Target="../drawings/vmlDrawing47.vml"/></Relationships>
</file>

<file path=xl/worksheets/_rels/sheet84.xml.rels><?xml version="1.0" encoding="UTF-8" standalone="yes"?>
<Relationships xmlns="http://schemas.openxmlformats.org/package/2006/relationships"><Relationship Id="rId2" Type="http://schemas.openxmlformats.org/officeDocument/2006/relationships/comments" Target="../comments47.xml"/><Relationship Id="rId1" Type="http://schemas.openxmlformats.org/officeDocument/2006/relationships/vmlDrawing" Target="../drawings/vmlDrawing4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56"/>
  <sheetViews>
    <sheetView showGridLines="0" workbookViewId="0">
      <selection sqref="A1:IV65536"/>
    </sheetView>
  </sheetViews>
  <sheetFormatPr defaultColWidth="9" defaultRowHeight="15.75"/>
  <cols>
    <col min="1" max="1" width="1.5" style="374" customWidth="1"/>
    <col min="2" max="2" width="13.5" style="374" customWidth="1"/>
    <col min="3" max="3" width="15.75" style="374" customWidth="1"/>
    <col min="4" max="4" width="18.125" style="374" customWidth="1"/>
    <col min="5" max="5" width="17.25" style="374" customWidth="1"/>
    <col min="6" max="6" width="8.25" style="374" customWidth="1"/>
    <col min="7" max="7" width="4.875" style="374" customWidth="1"/>
    <col min="8" max="9" width="12.75" style="374" customWidth="1"/>
    <col min="10" max="16384" width="9" style="374"/>
  </cols>
  <sheetData>
    <row r="1" spans="1:10" ht="18.75">
      <c r="A1" s="518" t="s">
        <v>0</v>
      </c>
      <c r="B1" s="519"/>
      <c r="C1" s="519"/>
      <c r="D1" s="519"/>
      <c r="E1" s="519"/>
      <c r="F1" s="519"/>
      <c r="G1" s="519"/>
      <c r="H1" s="519"/>
      <c r="I1" s="519"/>
      <c r="J1" s="520"/>
    </row>
    <row r="2" spans="1:10">
      <c r="A2" s="521"/>
      <c r="B2" s="522" t="s">
        <v>1</v>
      </c>
      <c r="C2" s="523"/>
      <c r="D2" s="523"/>
      <c r="E2" s="523"/>
      <c r="F2" s="523"/>
      <c r="G2" s="524"/>
      <c r="H2" s="523"/>
      <c r="I2" s="523"/>
      <c r="J2" s="525"/>
    </row>
    <row r="3" spans="1:10">
      <c r="A3" s="521"/>
      <c r="B3" s="532" t="s">
        <v>2</v>
      </c>
      <c r="C3" s="532"/>
      <c r="E3" s="523"/>
      <c r="F3" s="523"/>
      <c r="G3" s="524"/>
      <c r="H3" s="523"/>
      <c r="I3" s="523"/>
      <c r="J3" s="525"/>
    </row>
    <row r="4" spans="1:10">
      <c r="A4" s="526"/>
      <c r="B4" s="527" t="s">
        <v>3</v>
      </c>
      <c r="C4" s="527" t="s">
        <v>4</v>
      </c>
      <c r="D4" s="527" t="s">
        <v>5</v>
      </c>
      <c r="E4" s="522" t="s">
        <v>6</v>
      </c>
      <c r="F4" s="528"/>
      <c r="G4" s="528"/>
      <c r="H4" s="523"/>
      <c r="I4" s="523"/>
      <c r="J4" s="525"/>
    </row>
    <row r="5" spans="1:10">
      <c r="A5" s="521"/>
      <c r="B5" s="523"/>
      <c r="C5" s="523"/>
      <c r="D5" s="523"/>
      <c r="E5" s="523"/>
      <c r="F5" s="523"/>
      <c r="G5" s="523"/>
      <c r="H5" s="523"/>
      <c r="I5" s="523"/>
      <c r="J5" s="525"/>
    </row>
    <row r="6" spans="1:10">
      <c r="A6" s="521"/>
      <c r="C6" s="522" t="s">
        <v>7</v>
      </c>
      <c r="D6" s="522" t="s">
        <v>8</v>
      </c>
      <c r="E6" s="522" t="s">
        <v>9</v>
      </c>
      <c r="F6" s="522"/>
      <c r="G6" s="522" t="s">
        <v>10</v>
      </c>
      <c r="H6" s="522"/>
      <c r="I6" s="522" t="s">
        <v>11</v>
      </c>
      <c r="J6" s="525"/>
    </row>
    <row r="7" spans="1:10">
      <c r="A7" s="521"/>
      <c r="B7" s="523"/>
      <c r="C7" s="523"/>
      <c r="D7" s="523"/>
      <c r="E7" s="522" t="s">
        <v>12</v>
      </c>
      <c r="F7" s="522"/>
      <c r="G7" s="522"/>
      <c r="H7" s="522"/>
      <c r="I7" s="522" t="s">
        <v>13</v>
      </c>
      <c r="J7" s="529"/>
    </row>
    <row r="8" spans="1:10">
      <c r="A8" s="521"/>
      <c r="B8" s="523"/>
      <c r="C8" s="523"/>
      <c r="D8" s="523"/>
      <c r="E8" s="522" t="s">
        <v>14</v>
      </c>
      <c r="F8" s="522"/>
      <c r="G8" s="522"/>
      <c r="H8" s="522"/>
      <c r="I8" s="522" t="s">
        <v>15</v>
      </c>
      <c r="J8" s="529"/>
    </row>
    <row r="9" spans="1:10">
      <c r="A9" s="521"/>
      <c r="B9" s="523"/>
      <c r="C9" s="523"/>
      <c r="D9" s="522" t="s">
        <v>16</v>
      </c>
      <c r="E9" s="522" t="s">
        <v>17</v>
      </c>
      <c r="F9" s="522"/>
      <c r="G9" s="522"/>
      <c r="H9" s="522"/>
      <c r="I9" s="522" t="s">
        <v>18</v>
      </c>
      <c r="J9" s="529"/>
    </row>
    <row r="10" spans="1:10">
      <c r="A10" s="521"/>
      <c r="B10" s="523"/>
      <c r="C10" s="523"/>
      <c r="E10" s="522" t="s">
        <v>19</v>
      </c>
      <c r="F10" s="522"/>
      <c r="G10" s="522"/>
      <c r="H10" s="522"/>
      <c r="I10" s="522" t="s">
        <v>20</v>
      </c>
      <c r="J10" s="529"/>
    </row>
    <row r="11" spans="1:10">
      <c r="A11" s="521"/>
      <c r="B11" s="523"/>
      <c r="C11" s="523"/>
      <c r="E11" s="522" t="s">
        <v>21</v>
      </c>
      <c r="F11" s="523"/>
      <c r="G11" s="522"/>
      <c r="H11" s="522"/>
      <c r="I11" s="522" t="s">
        <v>22</v>
      </c>
      <c r="J11" s="525"/>
    </row>
    <row r="12" spans="1:10">
      <c r="A12" s="521"/>
      <c r="B12" s="523"/>
      <c r="C12" s="523"/>
      <c r="D12" s="522" t="s">
        <v>23</v>
      </c>
      <c r="F12" s="523"/>
      <c r="G12" s="522"/>
      <c r="H12" s="522"/>
      <c r="I12" s="522" t="s">
        <v>24</v>
      </c>
      <c r="J12" s="525"/>
    </row>
    <row r="13" spans="1:10">
      <c r="A13" s="521"/>
      <c r="B13" s="523"/>
      <c r="C13" s="523"/>
      <c r="D13" s="522" t="s">
        <v>25</v>
      </c>
      <c r="F13" s="523"/>
      <c r="G13" s="522"/>
      <c r="H13" s="522"/>
      <c r="I13" s="522" t="s">
        <v>26</v>
      </c>
      <c r="J13" s="525"/>
    </row>
    <row r="14" spans="1:10">
      <c r="A14" s="521"/>
      <c r="B14" s="523"/>
      <c r="C14" s="523"/>
      <c r="D14" s="522" t="s">
        <v>27</v>
      </c>
      <c r="F14" s="523"/>
      <c r="G14" s="522"/>
      <c r="H14" s="522"/>
      <c r="I14" s="522" t="s">
        <v>28</v>
      </c>
      <c r="J14" s="525"/>
    </row>
    <row r="15" spans="1:10">
      <c r="A15" s="521"/>
      <c r="B15" s="523"/>
      <c r="C15" s="523"/>
      <c r="D15" s="522" t="s">
        <v>29</v>
      </c>
      <c r="F15" s="523"/>
      <c r="G15" s="522"/>
      <c r="H15" s="522"/>
      <c r="I15" s="522" t="s">
        <v>30</v>
      </c>
    </row>
    <row r="16" spans="1:10">
      <c r="A16" s="521"/>
      <c r="B16" s="523"/>
      <c r="C16" s="523"/>
      <c r="D16" s="522" t="s">
        <v>31</v>
      </c>
      <c r="F16" s="523"/>
      <c r="G16" s="522"/>
      <c r="H16" s="522"/>
      <c r="I16" s="522" t="s">
        <v>32</v>
      </c>
      <c r="J16" s="525"/>
    </row>
    <row r="17" spans="1:10">
      <c r="A17" s="521"/>
      <c r="B17" s="523"/>
      <c r="C17" s="523"/>
      <c r="D17" s="522" t="s">
        <v>33</v>
      </c>
      <c r="F17" s="523"/>
      <c r="G17" s="522"/>
      <c r="H17" s="522"/>
      <c r="I17" s="522" t="s">
        <v>34</v>
      </c>
      <c r="J17" s="525"/>
    </row>
    <row r="18" spans="1:10">
      <c r="A18" s="521"/>
      <c r="B18" s="523"/>
      <c r="C18" s="523"/>
      <c r="D18" s="522" t="s">
        <v>35</v>
      </c>
      <c r="E18" s="522" t="s">
        <v>36</v>
      </c>
      <c r="F18" s="523"/>
      <c r="G18" s="522"/>
      <c r="H18" s="522"/>
      <c r="I18" s="522"/>
      <c r="J18" s="525"/>
    </row>
    <row r="19" spans="1:10">
      <c r="A19" s="521"/>
      <c r="B19" s="523"/>
      <c r="C19" s="523"/>
      <c r="D19" s="522"/>
      <c r="E19" s="522" t="s">
        <v>37</v>
      </c>
      <c r="F19" s="523"/>
      <c r="G19" s="522"/>
      <c r="H19" s="522"/>
      <c r="I19" s="522"/>
      <c r="J19" s="525"/>
    </row>
    <row r="20" spans="1:10">
      <c r="A20" s="521"/>
      <c r="B20" s="523"/>
      <c r="C20" s="523"/>
      <c r="D20" s="522"/>
      <c r="E20" s="522" t="s">
        <v>38</v>
      </c>
      <c r="F20" s="522"/>
      <c r="G20" s="522" t="s">
        <v>39</v>
      </c>
      <c r="H20" s="522"/>
      <c r="I20" s="522" t="s">
        <v>40</v>
      </c>
      <c r="J20" s="525"/>
    </row>
    <row r="21" spans="1:10">
      <c r="A21" s="521"/>
      <c r="B21" s="523"/>
      <c r="C21" s="523"/>
      <c r="E21" s="522" t="s">
        <v>41</v>
      </c>
      <c r="F21" s="522"/>
      <c r="G21" s="522"/>
      <c r="H21" s="522"/>
      <c r="I21" s="522" t="s">
        <v>42</v>
      </c>
      <c r="J21" s="525"/>
    </row>
    <row r="22" spans="1:10">
      <c r="A22" s="521"/>
      <c r="B22" s="523"/>
      <c r="C22" s="523"/>
      <c r="E22" s="522" t="s">
        <v>43</v>
      </c>
      <c r="F22" s="522"/>
      <c r="G22" s="522"/>
      <c r="H22" s="522"/>
      <c r="I22" s="522" t="s">
        <v>44</v>
      </c>
      <c r="J22" s="525"/>
    </row>
    <row r="23" spans="1:10">
      <c r="A23" s="521"/>
      <c r="B23" s="523"/>
      <c r="C23" s="523"/>
      <c r="E23" s="522" t="s">
        <v>45</v>
      </c>
      <c r="F23" s="522"/>
      <c r="G23" s="522"/>
      <c r="H23" s="522"/>
      <c r="I23" s="522" t="s">
        <v>46</v>
      </c>
      <c r="J23" s="525"/>
    </row>
    <row r="24" spans="1:10">
      <c r="A24" s="521"/>
      <c r="E24" s="522" t="s">
        <v>47</v>
      </c>
      <c r="F24" s="522"/>
      <c r="G24" s="522"/>
      <c r="H24" s="522"/>
      <c r="I24" s="522" t="s">
        <v>48</v>
      </c>
      <c r="J24" s="525"/>
    </row>
    <row r="25" spans="1:10">
      <c r="A25" s="521"/>
      <c r="E25" s="522" t="s">
        <v>49</v>
      </c>
      <c r="F25" s="522"/>
      <c r="G25" s="522"/>
      <c r="H25" s="522"/>
      <c r="I25" s="522" t="s">
        <v>50</v>
      </c>
      <c r="J25" s="525"/>
    </row>
    <row r="26" spans="1:10">
      <c r="A26" s="521"/>
      <c r="E26" s="522" t="s">
        <v>51</v>
      </c>
      <c r="F26" s="522"/>
      <c r="G26" s="522"/>
      <c r="H26" s="522"/>
      <c r="I26" s="522" t="s">
        <v>52</v>
      </c>
      <c r="J26" s="525"/>
    </row>
    <row r="27" spans="1:10">
      <c r="A27" s="521"/>
      <c r="D27" s="522" t="s">
        <v>53</v>
      </c>
      <c r="E27" s="522"/>
      <c r="G27" s="522"/>
      <c r="J27" s="525"/>
    </row>
    <row r="28" spans="1:10">
      <c r="A28" s="521"/>
      <c r="D28" s="522" t="s">
        <v>54</v>
      </c>
      <c r="E28" s="522"/>
      <c r="G28" s="523"/>
      <c r="H28" s="523"/>
      <c r="I28" s="523"/>
      <c r="J28" s="525"/>
    </row>
    <row r="29" spans="1:10">
      <c r="A29" s="521"/>
      <c r="B29" s="523"/>
      <c r="C29" s="522" t="s">
        <v>55</v>
      </c>
      <c r="D29" s="522" t="s">
        <v>56</v>
      </c>
      <c r="E29" s="522" t="s">
        <v>17</v>
      </c>
      <c r="F29" s="530"/>
      <c r="G29" s="523"/>
      <c r="H29" s="523"/>
      <c r="I29" s="523"/>
      <c r="J29" s="525"/>
    </row>
    <row r="30" spans="1:10">
      <c r="A30" s="521"/>
      <c r="D30" s="522"/>
      <c r="E30" s="522" t="s">
        <v>19</v>
      </c>
      <c r="F30" s="522"/>
      <c r="G30" s="523"/>
      <c r="H30" s="523"/>
      <c r="I30" s="523"/>
      <c r="J30" s="525"/>
    </row>
    <row r="31" spans="1:10">
      <c r="A31" s="521"/>
      <c r="B31" s="523"/>
      <c r="D31" s="522"/>
      <c r="E31" s="522" t="s">
        <v>57</v>
      </c>
      <c r="F31" s="530"/>
      <c r="G31" s="523"/>
      <c r="H31" s="523"/>
      <c r="I31" s="523"/>
      <c r="J31" s="525"/>
    </row>
    <row r="32" spans="1:10">
      <c r="A32" s="521"/>
      <c r="B32" s="523"/>
      <c r="C32" s="523"/>
      <c r="D32" s="522" t="s">
        <v>58</v>
      </c>
      <c r="E32" s="522"/>
      <c r="F32" s="530"/>
      <c r="G32" s="523"/>
      <c r="H32" s="523"/>
      <c r="I32" s="523"/>
      <c r="J32" s="525"/>
    </row>
    <row r="33" spans="1:10" ht="14.25" customHeight="1">
      <c r="A33" s="521"/>
      <c r="B33" s="523"/>
      <c r="C33" s="523"/>
      <c r="D33" s="522" t="s">
        <v>59</v>
      </c>
      <c r="E33" s="522"/>
      <c r="F33" s="530"/>
      <c r="G33" s="523"/>
      <c r="H33" s="523"/>
      <c r="I33" s="523"/>
      <c r="J33" s="525"/>
    </row>
    <row r="34" spans="1:10" ht="14.25" customHeight="1">
      <c r="A34" s="521"/>
      <c r="B34" s="523"/>
      <c r="C34" s="523"/>
      <c r="D34" s="522" t="s">
        <v>60</v>
      </c>
      <c r="E34" s="522"/>
      <c r="F34" s="530"/>
      <c r="G34" s="523"/>
      <c r="H34" s="523"/>
      <c r="I34" s="523"/>
      <c r="J34" s="525"/>
    </row>
    <row r="35" spans="1:10" ht="14.25" customHeight="1">
      <c r="A35" s="521"/>
      <c r="B35" s="523"/>
      <c r="C35" s="523"/>
      <c r="D35" s="522" t="s">
        <v>61</v>
      </c>
      <c r="E35" s="522"/>
      <c r="F35" s="530"/>
      <c r="G35" s="523"/>
      <c r="H35" s="523"/>
      <c r="I35" s="523"/>
      <c r="J35" s="525"/>
    </row>
    <row r="36" spans="1:10" ht="14.25" customHeight="1">
      <c r="A36" s="521"/>
      <c r="B36" s="523"/>
      <c r="C36" s="523"/>
      <c r="D36" s="522"/>
      <c r="E36" s="522"/>
      <c r="F36" s="530"/>
      <c r="G36" s="523"/>
      <c r="H36" s="525"/>
      <c r="I36" s="525"/>
      <c r="J36" s="525"/>
    </row>
    <row r="37" spans="1:10">
      <c r="A37" s="531"/>
      <c r="B37" s="523"/>
      <c r="C37" s="522" t="s">
        <v>62</v>
      </c>
      <c r="D37" s="522" t="s">
        <v>62</v>
      </c>
      <c r="E37" s="522" t="s">
        <v>63</v>
      </c>
      <c r="F37" s="523"/>
      <c r="G37" s="523"/>
      <c r="H37" s="525"/>
      <c r="I37" s="525"/>
      <c r="J37" s="525"/>
    </row>
    <row r="38" spans="1:10">
      <c r="A38" s="531"/>
      <c r="B38" s="523"/>
      <c r="D38" s="522"/>
      <c r="E38" s="522" t="s">
        <v>64</v>
      </c>
      <c r="F38" s="523"/>
      <c r="G38" s="523"/>
      <c r="H38" s="525"/>
      <c r="I38" s="525"/>
      <c r="J38" s="525"/>
    </row>
    <row r="39" spans="1:10">
      <c r="A39" s="531"/>
      <c r="B39" s="523"/>
      <c r="D39" s="522"/>
      <c r="E39" s="522" t="s">
        <v>65</v>
      </c>
      <c r="F39" s="523"/>
      <c r="G39" s="523"/>
      <c r="H39" s="525"/>
      <c r="I39" s="525"/>
      <c r="J39" s="525"/>
    </row>
    <row r="40" spans="1:10">
      <c r="A40" s="531"/>
      <c r="B40" s="523"/>
      <c r="D40" s="522"/>
      <c r="E40" s="522" t="s">
        <v>66</v>
      </c>
      <c r="F40" s="523"/>
      <c r="G40" s="523"/>
      <c r="H40" s="525"/>
      <c r="I40" s="525"/>
      <c r="J40" s="525"/>
    </row>
    <row r="41" spans="1:10">
      <c r="A41" s="531"/>
      <c r="B41" s="523"/>
      <c r="D41" s="522"/>
      <c r="E41" s="522" t="s">
        <v>67</v>
      </c>
      <c r="F41" s="523"/>
      <c r="G41" s="523"/>
      <c r="H41" s="525"/>
      <c r="I41" s="525"/>
      <c r="J41" s="525"/>
    </row>
    <row r="42" spans="1:10">
      <c r="A42" s="531"/>
      <c r="B42" s="523"/>
      <c r="D42" s="522"/>
      <c r="E42" s="522" t="s">
        <v>68</v>
      </c>
      <c r="F42" s="523"/>
      <c r="G42" s="523"/>
      <c r="H42" s="525"/>
      <c r="I42" s="525"/>
      <c r="J42" s="525"/>
    </row>
    <row r="43" spans="1:10">
      <c r="A43" s="531"/>
      <c r="B43" s="523"/>
      <c r="D43" s="522"/>
      <c r="E43" s="522" t="s">
        <v>69</v>
      </c>
      <c r="F43" s="525"/>
      <c r="G43" s="523"/>
      <c r="H43" s="525"/>
      <c r="I43" s="525"/>
      <c r="J43" s="525"/>
    </row>
    <row r="44" spans="1:10">
      <c r="A44" s="531"/>
      <c r="B44" s="523"/>
      <c r="C44" s="523"/>
      <c r="D44" s="522" t="s">
        <v>70</v>
      </c>
      <c r="E44" s="522" t="s">
        <v>71</v>
      </c>
      <c r="G44" s="523"/>
      <c r="H44" s="525"/>
      <c r="I44" s="525"/>
    </row>
    <row r="45" spans="1:10">
      <c r="A45" s="531"/>
      <c r="B45" s="523"/>
      <c r="C45" s="523"/>
      <c r="D45" s="522"/>
      <c r="E45" s="522" t="s">
        <v>72</v>
      </c>
      <c r="G45" s="523"/>
    </row>
    <row r="46" spans="1:10">
      <c r="B46" s="523"/>
      <c r="C46" s="522"/>
      <c r="D46" s="522" t="s">
        <v>73</v>
      </c>
      <c r="E46" s="522"/>
      <c r="F46" s="523"/>
      <c r="G46" s="523"/>
    </row>
    <row r="47" spans="1:10">
      <c r="B47" s="523"/>
      <c r="C47" s="522"/>
      <c r="D47" s="522" t="s">
        <v>74</v>
      </c>
      <c r="E47" s="522"/>
      <c r="F47" s="525"/>
      <c r="G47" s="523"/>
    </row>
    <row r="48" spans="1:10">
      <c r="B48" s="523"/>
      <c r="C48" s="522"/>
      <c r="D48" s="522" t="s">
        <v>75</v>
      </c>
      <c r="E48" s="522"/>
      <c r="F48" s="525"/>
      <c r="G48" s="523"/>
      <c r="J48" s="525"/>
    </row>
    <row r="49" spans="1:10">
      <c r="B49" s="523"/>
      <c r="C49" s="522"/>
      <c r="D49" s="522" t="s">
        <v>76</v>
      </c>
      <c r="E49" s="522"/>
      <c r="F49" s="525"/>
      <c r="G49" s="523"/>
      <c r="H49" s="525"/>
      <c r="I49" s="525"/>
      <c r="J49" s="525"/>
    </row>
    <row r="50" spans="1:10">
      <c r="A50" s="531"/>
      <c r="B50" s="523"/>
      <c r="C50" s="522" t="s">
        <v>77</v>
      </c>
      <c r="D50" s="522" t="s">
        <v>77</v>
      </c>
      <c r="E50" s="522" t="s">
        <v>78</v>
      </c>
      <c r="G50" s="523"/>
      <c r="H50" s="525"/>
      <c r="I50" s="525"/>
    </row>
    <row r="51" spans="1:10">
      <c r="A51" s="531"/>
      <c r="B51" s="523"/>
      <c r="C51" s="522"/>
      <c r="D51" s="522"/>
      <c r="E51" s="522" t="s">
        <v>79</v>
      </c>
      <c r="G51" s="525"/>
    </row>
    <row r="52" spans="1:10">
      <c r="B52" s="523"/>
      <c r="C52" s="522"/>
      <c r="D52" s="522" t="s">
        <v>80</v>
      </c>
      <c r="E52" s="522"/>
      <c r="F52" s="523"/>
      <c r="G52" s="525"/>
    </row>
    <row r="53" spans="1:10">
      <c r="B53" s="523"/>
      <c r="C53" s="522"/>
      <c r="D53" s="522" t="s">
        <v>81</v>
      </c>
      <c r="E53" s="522"/>
      <c r="G53" s="525"/>
    </row>
    <row r="54" spans="1:10">
      <c r="B54" s="525"/>
      <c r="C54" s="522" t="s">
        <v>82</v>
      </c>
      <c r="D54" s="522" t="s">
        <v>83</v>
      </c>
      <c r="E54" s="522"/>
      <c r="G54" s="525"/>
    </row>
    <row r="55" spans="1:10">
      <c r="C55" s="522"/>
      <c r="D55" s="522" t="s">
        <v>84</v>
      </c>
      <c r="E55" s="522"/>
    </row>
    <row r="56" spans="1:10">
      <c r="C56" s="522"/>
      <c r="D56" s="522" t="s">
        <v>85</v>
      </c>
      <c r="E56" s="522"/>
    </row>
  </sheetData>
  <mergeCells count="1">
    <mergeCell ref="B3:C3"/>
  </mergeCells>
  <phoneticPr fontId="12" type="noConversion"/>
  <hyperlinks>
    <hyperlink ref="B2" location="封面!A1" display="评估申报表封面"/>
    <hyperlink ref="D4" location="汇总表!A1" display="汇总表"/>
    <hyperlink ref="E4" location="分类汇总!A1" display="分类汇总表"/>
    <hyperlink ref="C6" location="流动汇总!A1" display="流动资产"/>
    <hyperlink ref="E6" location="现金!A1" display="现金"/>
    <hyperlink ref="E7" location="银行存款!A1" display="银行存款"/>
    <hyperlink ref="E8" location="其他货币资金!A1" display="其他货币资金"/>
    <hyperlink ref="D9" location="交易性金融资产汇总!A1" display="交易性金融资产"/>
    <hyperlink ref="E9" location="'交易性-股票'!A1" display="股票投资"/>
    <hyperlink ref="E10" location="'交易性-债券'!A1" display="债券投资"/>
    <hyperlink ref="D12" location="应收票据!A1" display="应收票据"/>
    <hyperlink ref="D13" location="应收账款!A1" display="应收账款"/>
    <hyperlink ref="D18" location="存货汇总!A1" display="存货"/>
    <hyperlink ref="E19" location="原材料!A1" display="原材料"/>
    <hyperlink ref="E18" location="'材料采购（在途物资）'!A1" display="材料采购（在途物资）"/>
    <hyperlink ref="E22" location="'产成品（库存商品）'!A1" display="产成品（库存商品）"/>
    <hyperlink ref="E23" location="'在产品（自制半成品）'!A1" display="在产品（自制半成品）"/>
    <hyperlink ref="C29" location="长期投资汇总!A1" display="长期投资"/>
    <hyperlink ref="C37" location="固定资产汇总!A1" display="固定资产"/>
    <hyperlink ref="E37" location="房屋建筑物!A1" display="房屋建筑物"/>
    <hyperlink ref="E38" location="构筑物!A1" display="构筑物及其他辅助设施"/>
    <hyperlink ref="E39" location="管道沟槽!A1" display="管道及沟槽"/>
    <hyperlink ref="E40" location="机器设备!A1" display="机器设备"/>
    <hyperlink ref="E41" location="车辆!A1" display="车辆"/>
    <hyperlink ref="E42" location="电子设备!A1" display="电子设备"/>
    <hyperlink ref="D46" location="工程物资!A1" display="工程物资"/>
    <hyperlink ref="E44" location="'在建（土建）'!A1" display="在建工程-土建工程"/>
    <hyperlink ref="E45" location="'在建（设备）'!A1" display="在建工程-设备安装工程"/>
    <hyperlink ref="D47" location="固定资产清理!A1" display="固定资产清理"/>
    <hyperlink ref="G6" location="流动负债汇总!A1" display="流动负债"/>
    <hyperlink ref="I6" location="短期借款!A1" display="短期借款"/>
    <hyperlink ref="I8" location="应付票据!A1" display="应付票据"/>
    <hyperlink ref="I9" location="应付账款!A1" display="应付账款"/>
    <hyperlink ref="I10" location="预收账款!A1" display="预收款项"/>
    <hyperlink ref="I15" location="其他应付款!A1" display="其他应付款"/>
    <hyperlink ref="I11" location="职工薪酬!A1" display="应付职工薪酬"/>
    <hyperlink ref="I12" location="应交税费!A1" display="应交税费"/>
    <hyperlink ref="I17" location="其他流动负债!A1" display="其他流动负债"/>
    <hyperlink ref="G20" location="'非流动负债汇总 '!A1" display="非流动负债"/>
    <hyperlink ref="I20" location="长期借款!A1" display="长期借款"/>
    <hyperlink ref="I22" location="长期应付款!A1" display="长期应付款"/>
    <hyperlink ref="I26" location="其他非流动负债!A1" display="其他非流动负债"/>
    <hyperlink ref="I25" location="递延所得税负债!A1" display="递延所得税负债"/>
    <hyperlink ref="B3" location="填表说明!A1" display="评估申报表说明（填表前请先阅读）"/>
    <hyperlink ref="C4" location="资产负债表!A1" display="资产负债表"/>
    <hyperlink ref="I21" location="应付债券!A1" display="应付债券"/>
    <hyperlink ref="I23" location="专项应付款!A1" display="专项应付款"/>
    <hyperlink ref="B4" location="基本情况!A1" display="基本情况表"/>
    <hyperlink ref="D6" location="流动汇总!B6" display="货币资金"/>
    <hyperlink ref="E24" location="发出商品!A1" display="发出商品"/>
    <hyperlink ref="B3:C3" location="填表说明!B2" display="评估申报表说明（填表前请先阅读）"/>
    <hyperlink ref="E43" location="土地!A1" display="土地"/>
    <hyperlink ref="E29" location="'可出售-股票'!A1" display="股票投资"/>
    <hyperlink ref="E30" location="'可出售-债券'!A1" display="债券投资"/>
    <hyperlink ref="D16" location="'应收股利（利润）'!A1" display="应收股利"/>
    <hyperlink ref="D15" location="应收利息!A1" display="应收利息"/>
    <hyperlink ref="D17" location="其他应收款!A1" display="其他应收款"/>
    <hyperlink ref="D14" location="预付账款!A1" display="预付账款"/>
    <hyperlink ref="D33" location="长期应收!A1" display="长期应收款"/>
    <hyperlink ref="D34" location="股权投资!A1" display="长期股权投资"/>
    <hyperlink ref="D54" location="长期待摊费用!A1" display="长期待摊费用"/>
    <hyperlink ref="E50" location="'在建（土建）'!A1" display="土地使用权"/>
    <hyperlink ref="E51" location="'在建（设备）'!A1" display="其他无形资产"/>
    <hyperlink ref="I24" location="预计负债!A1" display="预计负债"/>
    <hyperlink ref="E11" location="'交易性-基金'!A1" display="基金投资"/>
    <hyperlink ref="E20" location="在库周转材料!A1" display="在库周转材料"/>
    <hyperlink ref="E21" location="委托加工物资!A1" display="委托加工物资"/>
    <hyperlink ref="E25" location="在用周转材料!A1" display="在用周转材料"/>
    <hyperlink ref="D27" location="一年到期非流动资产!A1" display="一年到期非流动资产"/>
    <hyperlink ref="D28" location="其他流动资产!A1" display="其他流动资产"/>
    <hyperlink ref="D29" location="可供出售金融资产汇总!A1" display="可供出售金融资产"/>
    <hyperlink ref="E31" location="'可出售-其他'!A1" display="其他投资"/>
    <hyperlink ref="D32" location="持有到期投资!A1" display="持有至到期投资"/>
    <hyperlink ref="D44" location="在建工程汇总!A1" display="在建工程"/>
    <hyperlink ref="D48" location="生产性生物资产!A1" display="生产性生物资产"/>
    <hyperlink ref="D49" location="油气资产!A1" display="油气资产"/>
    <hyperlink ref="C50" location="无形资产汇总!A1" display="无形资产"/>
    <hyperlink ref="D50" location="无形资产汇总!B10" display="无形资产"/>
    <hyperlink ref="D52" location="开发支出!A1" display="开发支出"/>
    <hyperlink ref="D53" location="商誉!A1" display="商誉"/>
    <hyperlink ref="D55" location="递延所得税资产!A1" display="递延所得税资产"/>
    <hyperlink ref="C54" location="汇总表!A16" display="其他资产"/>
    <hyperlink ref="D56" location="其他非流动资产!A1" display="其他非流动资产"/>
    <hyperlink ref="I7" location="交易性金融负债!A1" display="交易性金融负债"/>
    <hyperlink ref="I13" location="应付利息!A1" display="应付利息"/>
    <hyperlink ref="I14" location="'应付股利（利润）'!A1" display="应付股利（应付利润）"/>
    <hyperlink ref="I16" location="一年到期非流动负债!A1" display="一年内到期的非流动负债"/>
    <hyperlink ref="D35" location="投资性房地产!A1" display="投资性房地产"/>
    <hyperlink ref="E26" location="消耗性生物资产!A1" display="消耗性生物资产"/>
  </hyperlinks>
  <pageMargins left="0.74803149606299202" right="0.74803149606299202" top="0.78740157480314998" bottom="0.196850393700787" header="0" footer="0"/>
  <pageSetup paperSize="9" scale="71" orientation="portrait"/>
  <headerFooter alignWithMargins="0"/>
  <drawing r:id="rId1"/>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29"/>
  <sheetViews>
    <sheetView workbookViewId="0">
      <selection activeCell="A2" sqref="A2:L2"/>
    </sheetView>
  </sheetViews>
  <sheetFormatPr defaultColWidth="9" defaultRowHeight="15.75" customHeight="1" outlineLevelCol="1"/>
  <cols>
    <col min="1" max="1" width="5.375" style="13" customWidth="1"/>
    <col min="2" max="2" width="28" style="13" customWidth="1"/>
    <col min="3" max="3" width="10.375" style="13" customWidth="1"/>
    <col min="4" max="4" width="6.5" style="13" customWidth="1"/>
    <col min="5" max="5" width="11.25" style="13" customWidth="1"/>
    <col min="6" max="6" width="12.25" style="13" customWidth="1"/>
    <col min="7" max="8" width="13.25" style="13" customWidth="1" outlineLevel="1"/>
    <col min="9" max="9" width="13.125" style="13" customWidth="1"/>
    <col min="10" max="10" width="12.375" style="13" customWidth="1" outlineLevel="1"/>
    <col min="11" max="11" width="9.625" style="13" customWidth="1" outlineLevel="1"/>
    <col min="12" max="16384" width="9" style="13"/>
  </cols>
  <sheetData>
    <row r="1" spans="1:12" ht="12.75">
      <c r="A1" s="113" t="s">
        <v>272</v>
      </c>
      <c r="B1" s="16" t="s">
        <v>452</v>
      </c>
      <c r="C1" s="18"/>
      <c r="D1" s="18"/>
      <c r="E1" s="18"/>
      <c r="F1" s="18"/>
      <c r="G1" s="18"/>
      <c r="H1" s="18"/>
      <c r="I1" s="18"/>
      <c r="J1" s="18"/>
      <c r="K1" s="18"/>
      <c r="L1" s="18"/>
    </row>
    <row r="2" spans="1:12" s="11" customFormat="1" ht="30" customHeight="1">
      <c r="A2" s="607" t="s">
        <v>589</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08"/>
      <c r="J3" s="618"/>
      <c r="K3" s="618"/>
      <c r="L3" s="618"/>
    </row>
    <row r="4" spans="1:12" ht="15.75" customHeight="1">
      <c r="A4" s="19" t="e">
        <f>#REF!&amp;#REF!</f>
        <v>#REF!</v>
      </c>
      <c r="L4" s="20" t="s">
        <v>275</v>
      </c>
    </row>
    <row r="5" spans="1:12" s="12" customFormat="1" ht="15.75" customHeight="1">
      <c r="A5" s="21" t="s">
        <v>454</v>
      </c>
      <c r="B5" s="21" t="s">
        <v>590</v>
      </c>
      <c r="C5" s="21" t="s">
        <v>591</v>
      </c>
      <c r="D5" s="21" t="s">
        <v>579</v>
      </c>
      <c r="E5" s="21" t="s">
        <v>580</v>
      </c>
      <c r="F5" s="21" t="s">
        <v>581</v>
      </c>
      <c r="G5" s="55" t="s">
        <v>456</v>
      </c>
      <c r="H5" s="348" t="s">
        <v>582</v>
      </c>
      <c r="I5" s="33" t="s">
        <v>457</v>
      </c>
      <c r="J5" s="21" t="s">
        <v>458</v>
      </c>
      <c r="K5" s="21" t="s">
        <v>460</v>
      </c>
      <c r="L5" s="21" t="s">
        <v>583</v>
      </c>
    </row>
    <row r="6" spans="1:12" ht="15.75" customHeight="1">
      <c r="A6" s="21">
        <v>1</v>
      </c>
      <c r="B6" s="26"/>
      <c r="C6" s="21"/>
      <c r="D6" s="21"/>
      <c r="E6" s="30"/>
      <c r="F6" s="21"/>
      <c r="G6" s="29"/>
      <c r="H6" s="28"/>
      <c r="I6" s="29">
        <f>G6+H6</f>
        <v>0</v>
      </c>
      <c r="J6" s="30">
        <f>I6</f>
        <v>0</v>
      </c>
      <c r="K6" s="30" t="str">
        <f>IF(I6=0,"",(J6-I6)/I6*100)</f>
        <v/>
      </c>
      <c r="L6" s="31"/>
    </row>
    <row r="7" spans="1:12" ht="15.75" customHeight="1">
      <c r="A7" s="21"/>
      <c r="B7" s="26"/>
      <c r="C7" s="21"/>
      <c r="D7" s="21"/>
      <c r="E7" s="30"/>
      <c r="F7" s="21"/>
      <c r="G7" s="29"/>
      <c r="H7" s="28"/>
      <c r="I7" s="29"/>
      <c r="J7" s="30"/>
      <c r="K7" s="30"/>
      <c r="L7" s="31"/>
    </row>
    <row r="8" spans="1:12" ht="15.75" customHeight="1">
      <c r="A8" s="21"/>
      <c r="B8" s="26"/>
      <c r="C8" s="21"/>
      <c r="D8" s="21"/>
      <c r="E8" s="30"/>
      <c r="F8" s="21"/>
      <c r="G8" s="29"/>
      <c r="H8" s="28"/>
      <c r="I8" s="29"/>
      <c r="J8" s="30"/>
      <c r="K8" s="30"/>
      <c r="L8" s="31"/>
    </row>
    <row r="9" spans="1:12" ht="15.75" customHeight="1">
      <c r="A9" s="21"/>
      <c r="B9" s="26"/>
      <c r="C9" s="26"/>
      <c r="D9" s="21"/>
      <c r="E9" s="30"/>
      <c r="F9" s="21"/>
      <c r="G9" s="27"/>
      <c r="H9" s="28"/>
      <c r="I9" s="29"/>
      <c r="J9" s="30"/>
      <c r="K9" s="30" t="str">
        <f t="shared" ref="K9:K27" si="0">IF(I9=0,"",(J9-I9)/I9*100)</f>
        <v/>
      </c>
      <c r="L9" s="31"/>
    </row>
    <row r="10" spans="1:12" ht="15.75" customHeight="1">
      <c r="A10" s="21"/>
      <c r="B10" s="26"/>
      <c r="C10" s="26"/>
      <c r="D10" s="21"/>
      <c r="E10" s="30"/>
      <c r="F10" s="21"/>
      <c r="G10" s="27"/>
      <c r="H10" s="28"/>
      <c r="I10" s="29"/>
      <c r="J10" s="30"/>
      <c r="K10" s="30" t="str">
        <f t="shared" si="0"/>
        <v/>
      </c>
      <c r="L10" s="31"/>
    </row>
    <row r="11" spans="1:12" ht="15.75" customHeight="1">
      <c r="A11" s="21"/>
      <c r="B11" s="26"/>
      <c r="C11" s="26"/>
      <c r="D11" s="21"/>
      <c r="E11" s="30"/>
      <c r="F11" s="21"/>
      <c r="G11" s="27"/>
      <c r="H11" s="28"/>
      <c r="I11" s="29"/>
      <c r="J11" s="30"/>
      <c r="K11" s="30" t="str">
        <f t="shared" si="0"/>
        <v/>
      </c>
      <c r="L11" s="31"/>
    </row>
    <row r="12" spans="1:12" ht="15.75" customHeight="1">
      <c r="A12" s="21"/>
      <c r="B12" s="26"/>
      <c r="C12" s="26"/>
      <c r="D12" s="21"/>
      <c r="E12" s="30"/>
      <c r="F12" s="21"/>
      <c r="G12" s="27"/>
      <c r="H12" s="28"/>
      <c r="I12" s="29"/>
      <c r="J12" s="30"/>
      <c r="K12" s="30" t="str">
        <f t="shared" si="0"/>
        <v/>
      </c>
      <c r="L12" s="31"/>
    </row>
    <row r="13" spans="1:12" ht="15.75" customHeight="1">
      <c r="A13" s="21"/>
      <c r="B13" s="26"/>
      <c r="C13" s="26"/>
      <c r="D13" s="21"/>
      <c r="E13" s="30"/>
      <c r="F13" s="21"/>
      <c r="G13" s="27"/>
      <c r="H13" s="28"/>
      <c r="I13" s="29"/>
      <c r="J13" s="30"/>
      <c r="K13" s="30" t="str">
        <f t="shared" si="0"/>
        <v/>
      </c>
      <c r="L13" s="31"/>
    </row>
    <row r="14" spans="1:12" ht="15.75" customHeight="1">
      <c r="A14" s="21"/>
      <c r="B14" s="26"/>
      <c r="C14" s="26"/>
      <c r="D14" s="21"/>
      <c r="E14" s="30"/>
      <c r="F14" s="21"/>
      <c r="G14" s="27"/>
      <c r="H14" s="28"/>
      <c r="I14" s="29"/>
      <c r="J14" s="30"/>
      <c r="K14" s="30" t="str">
        <f t="shared" si="0"/>
        <v/>
      </c>
      <c r="L14" s="31"/>
    </row>
    <row r="15" spans="1:12" ht="15.75" customHeight="1">
      <c r="A15" s="21"/>
      <c r="B15" s="26"/>
      <c r="C15" s="26"/>
      <c r="D15" s="21"/>
      <c r="E15" s="30"/>
      <c r="F15" s="21"/>
      <c r="G15" s="27"/>
      <c r="H15" s="28"/>
      <c r="I15" s="29"/>
      <c r="J15" s="30"/>
      <c r="K15" s="30" t="str">
        <f t="shared" si="0"/>
        <v/>
      </c>
      <c r="L15" s="31"/>
    </row>
    <row r="16" spans="1:12" ht="15.75" customHeight="1">
      <c r="A16" s="21"/>
      <c r="B16" s="26"/>
      <c r="C16" s="26"/>
      <c r="D16" s="21"/>
      <c r="E16" s="30"/>
      <c r="F16" s="21"/>
      <c r="G16" s="27"/>
      <c r="H16" s="28"/>
      <c r="I16" s="29"/>
      <c r="J16" s="30"/>
      <c r="K16" s="30" t="str">
        <f t="shared" si="0"/>
        <v/>
      </c>
      <c r="L16" s="31"/>
    </row>
    <row r="17" spans="1:12" ht="15.75" customHeight="1">
      <c r="A17" s="21"/>
      <c r="B17" s="26"/>
      <c r="C17" s="26"/>
      <c r="D17" s="21"/>
      <c r="E17" s="30"/>
      <c r="F17" s="21"/>
      <c r="G17" s="27"/>
      <c r="H17" s="28"/>
      <c r="I17" s="29"/>
      <c r="J17" s="30"/>
      <c r="K17" s="30" t="str">
        <f t="shared" si="0"/>
        <v/>
      </c>
      <c r="L17" s="31"/>
    </row>
    <row r="18" spans="1:12" ht="15.75" customHeight="1">
      <c r="A18" s="21"/>
      <c r="B18" s="26"/>
      <c r="C18" s="26"/>
      <c r="D18" s="21"/>
      <c r="E18" s="30"/>
      <c r="F18" s="21"/>
      <c r="G18" s="27"/>
      <c r="H18" s="28"/>
      <c r="I18" s="29"/>
      <c r="J18" s="30"/>
      <c r="K18" s="30" t="str">
        <f t="shared" si="0"/>
        <v/>
      </c>
      <c r="L18" s="31"/>
    </row>
    <row r="19" spans="1:12" ht="15.75" customHeight="1">
      <c r="A19" s="21"/>
      <c r="B19" s="26"/>
      <c r="C19" s="26"/>
      <c r="D19" s="21"/>
      <c r="E19" s="30"/>
      <c r="F19" s="21"/>
      <c r="G19" s="27"/>
      <c r="H19" s="28"/>
      <c r="I19" s="29"/>
      <c r="J19" s="30"/>
      <c r="K19" s="30" t="str">
        <f t="shared" si="0"/>
        <v/>
      </c>
      <c r="L19" s="31"/>
    </row>
    <row r="20" spans="1:12" ht="15.75" customHeight="1">
      <c r="A20" s="21"/>
      <c r="B20" s="26"/>
      <c r="C20" s="26"/>
      <c r="D20" s="21"/>
      <c r="E20" s="30"/>
      <c r="F20" s="21"/>
      <c r="G20" s="27"/>
      <c r="H20" s="28"/>
      <c r="I20" s="29"/>
      <c r="J20" s="30"/>
      <c r="K20" s="30" t="str">
        <f t="shared" si="0"/>
        <v/>
      </c>
      <c r="L20" s="31"/>
    </row>
    <row r="21" spans="1:12" ht="15.75" customHeight="1">
      <c r="A21" s="21"/>
      <c r="B21" s="26"/>
      <c r="C21" s="26"/>
      <c r="D21" s="21"/>
      <c r="E21" s="30"/>
      <c r="F21" s="21"/>
      <c r="G21" s="27"/>
      <c r="H21" s="28"/>
      <c r="I21" s="29"/>
      <c r="J21" s="30"/>
      <c r="K21" s="30" t="str">
        <f t="shared" si="0"/>
        <v/>
      </c>
      <c r="L21" s="31"/>
    </row>
    <row r="22" spans="1:12" ht="15.75" customHeight="1">
      <c r="A22" s="21"/>
      <c r="B22" s="26"/>
      <c r="C22" s="26"/>
      <c r="D22" s="21"/>
      <c r="E22" s="30"/>
      <c r="F22" s="21"/>
      <c r="G22" s="27"/>
      <c r="H22" s="28"/>
      <c r="I22" s="29"/>
      <c r="J22" s="30"/>
      <c r="K22" s="30" t="str">
        <f t="shared" si="0"/>
        <v/>
      </c>
      <c r="L22" s="31"/>
    </row>
    <row r="23" spans="1:12" ht="15.75" customHeight="1">
      <c r="A23" s="21"/>
      <c r="B23" s="26"/>
      <c r="C23" s="26"/>
      <c r="D23" s="21"/>
      <c r="E23" s="30"/>
      <c r="F23" s="21"/>
      <c r="G23" s="27"/>
      <c r="H23" s="28"/>
      <c r="I23" s="29"/>
      <c r="J23" s="30"/>
      <c r="K23" s="30" t="str">
        <f t="shared" si="0"/>
        <v/>
      </c>
      <c r="L23" s="31"/>
    </row>
    <row r="24" spans="1:12" ht="15.75" customHeight="1">
      <c r="A24" s="21"/>
      <c r="B24" s="26"/>
      <c r="C24" s="26"/>
      <c r="D24" s="21"/>
      <c r="E24" s="30"/>
      <c r="F24" s="21"/>
      <c r="G24" s="27"/>
      <c r="H24" s="28"/>
      <c r="I24" s="29"/>
      <c r="J24" s="30"/>
      <c r="K24" s="30" t="str">
        <f t="shared" si="0"/>
        <v/>
      </c>
      <c r="L24" s="31"/>
    </row>
    <row r="25" spans="1:12" ht="15.75" customHeight="1">
      <c r="A25" s="21"/>
      <c r="B25" s="26"/>
      <c r="C25" s="26"/>
      <c r="D25" s="21"/>
      <c r="E25" s="30"/>
      <c r="F25" s="21"/>
      <c r="G25" s="27"/>
      <c r="H25" s="28"/>
      <c r="I25" s="29"/>
      <c r="J25" s="30"/>
      <c r="K25" s="30" t="str">
        <f t="shared" si="0"/>
        <v/>
      </c>
      <c r="L25" s="31"/>
    </row>
    <row r="26" spans="1:12" ht="15.75" customHeight="1">
      <c r="A26" s="21"/>
      <c r="B26" s="26"/>
      <c r="C26" s="26"/>
      <c r="D26" s="21"/>
      <c r="E26" s="30"/>
      <c r="F26" s="21"/>
      <c r="G26" s="27"/>
      <c r="H26" s="28"/>
      <c r="I26" s="29"/>
      <c r="J26" s="30"/>
      <c r="K26" s="30" t="str">
        <f t="shared" si="0"/>
        <v/>
      </c>
      <c r="L26" s="31"/>
    </row>
    <row r="27" spans="1:12" ht="15.75" customHeight="1">
      <c r="A27" s="619" t="s">
        <v>584</v>
      </c>
      <c r="B27" s="620"/>
      <c r="C27" s="31"/>
      <c r="D27" s="31"/>
      <c r="E27" s="30"/>
      <c r="F27" s="31"/>
      <c r="G27" s="27">
        <f>SUM(G6:G26)</f>
        <v>0</v>
      </c>
      <c r="H27" s="28"/>
      <c r="I27" s="29">
        <f>SUM(I6:I26)</f>
        <v>0</v>
      </c>
      <c r="J27" s="30">
        <f>SUM(J6:J26)</f>
        <v>0</v>
      </c>
      <c r="K27" s="30" t="str">
        <f t="shared" si="0"/>
        <v/>
      </c>
      <c r="L27" s="31"/>
    </row>
    <row r="28" spans="1:12" ht="15.75" customHeight="1">
      <c r="A28" s="34" t="e">
        <f>#REF!&amp;#REF!</f>
        <v>#REF!</v>
      </c>
      <c r="J28" s="19"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B1" location="流动汇总!B6" display="返回"/>
    <hyperlink ref="A1" location="索引目录!E8" display="返回索引页"/>
  </hyperlinks>
  <printOptions horizontalCentered="1"/>
  <pageMargins left="0.35433070866141703" right="0.35433070866141703" top="0.78740157480314998" bottom="0.78740157480314998" header="1.02362204724409" footer="0.511811023622047"/>
  <pageSetup paperSize="9" scale="91" fitToHeight="0" orientation="landscape"/>
  <headerFooter alignWithMargins="0">
    <oddHeader>&amp;R&amp;"宋体,常规"&amp;10表&amp;"Times New Roman,常规"3-1-3
&amp;"宋体,常规"共&amp;"Times New Roman,常规"&amp;N&amp;"宋体,常规"页第&amp;"Times New Roman,常规"&amp;P&amp;"宋体,常规"页</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G29"/>
  <sheetViews>
    <sheetView zoomScale="85" zoomScaleNormal="85" workbookViewId="0">
      <selection activeCell="A2" sqref="A2:L2"/>
    </sheetView>
  </sheetViews>
  <sheetFormatPr defaultColWidth="9" defaultRowHeight="15.75" customHeight="1" outlineLevelCol="1"/>
  <cols>
    <col min="1" max="1" width="6.25" style="13" customWidth="1"/>
    <col min="2" max="2" width="33.125" style="13" customWidth="1"/>
    <col min="3" max="3" width="19.125" style="13" hidden="1" customWidth="1" outlineLevel="1"/>
    <col min="4" max="4" width="20.625" style="13" customWidth="1" collapsed="1"/>
    <col min="5" max="7" width="20.625" style="13" customWidth="1"/>
    <col min="8" max="16384" width="9" style="13"/>
  </cols>
  <sheetData>
    <row r="1" spans="1:7" ht="12.75">
      <c r="A1" s="113" t="s">
        <v>272</v>
      </c>
      <c r="B1" s="16" t="s">
        <v>452</v>
      </c>
      <c r="C1" s="18"/>
      <c r="D1" s="18"/>
      <c r="E1" s="18"/>
      <c r="F1" s="18"/>
      <c r="G1" s="18"/>
    </row>
    <row r="2" spans="1:7" s="11" customFormat="1" ht="30" customHeight="1">
      <c r="A2" s="607" t="s">
        <v>592</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55" t="s">
        <v>456</v>
      </c>
      <c r="D5" s="54" t="s">
        <v>457</v>
      </c>
      <c r="E5" s="54" t="s">
        <v>458</v>
      </c>
      <c r="F5" s="56" t="s">
        <v>459</v>
      </c>
      <c r="G5" s="54" t="s">
        <v>460</v>
      </c>
    </row>
    <row r="6" spans="1:7" ht="15.75" customHeight="1">
      <c r="A6" s="54" t="s">
        <v>595</v>
      </c>
      <c r="B6" s="58" t="s">
        <v>596</v>
      </c>
      <c r="C6" s="27">
        <f>'交易性-股票'!G27</f>
        <v>0</v>
      </c>
      <c r="D6" s="29">
        <f>'交易性-股票'!I27</f>
        <v>0</v>
      </c>
      <c r="E6" s="30">
        <f>'交易性-股票'!K27</f>
        <v>0</v>
      </c>
      <c r="F6" s="30">
        <f>E6-D6</f>
        <v>0</v>
      </c>
      <c r="G6" s="57" t="str">
        <f>IF(D6=0,"",F6/D6*100)</f>
        <v/>
      </c>
    </row>
    <row r="7" spans="1:7" ht="15.75" customHeight="1">
      <c r="A7" s="54" t="s">
        <v>597</v>
      </c>
      <c r="B7" s="58" t="s">
        <v>598</v>
      </c>
      <c r="C7" s="27">
        <f>'交易性-债券'!G27</f>
        <v>0</v>
      </c>
      <c r="D7" s="29">
        <f>'交易性-债券'!I27</f>
        <v>0</v>
      </c>
      <c r="E7" s="30">
        <f>'交易性-债券'!J27</f>
        <v>0</v>
      </c>
      <c r="F7" s="30">
        <f>E7-D7</f>
        <v>0</v>
      </c>
      <c r="G7" s="57" t="str">
        <f>IF(D7=0,"",F7/D7*100)</f>
        <v/>
      </c>
    </row>
    <row r="8" spans="1:7" ht="15.75" customHeight="1">
      <c r="A8" s="54" t="s">
        <v>599</v>
      </c>
      <c r="B8" s="58" t="s">
        <v>600</v>
      </c>
      <c r="C8" s="27">
        <f>'交易性-基金'!G27</f>
        <v>0</v>
      </c>
      <c r="D8" s="29">
        <f>'交易性-基金'!I27</f>
        <v>0</v>
      </c>
      <c r="E8" s="30">
        <f>'交易性-基金'!K27</f>
        <v>0</v>
      </c>
      <c r="F8" s="30">
        <f>E8-D8</f>
        <v>0</v>
      </c>
      <c r="G8" s="57" t="str">
        <f>IF(D8=0,"",F8/D8*100)</f>
        <v/>
      </c>
    </row>
    <row r="9" spans="1:7" ht="15.75" customHeight="1">
      <c r="A9" s="21"/>
      <c r="B9" s="31"/>
      <c r="C9" s="27"/>
      <c r="D9" s="29"/>
      <c r="E9" s="30"/>
      <c r="F9" s="30"/>
      <c r="G9" s="30"/>
    </row>
    <row r="10" spans="1:7" ht="15.75" customHeight="1">
      <c r="A10" s="21"/>
      <c r="B10" s="31"/>
      <c r="C10" s="27"/>
      <c r="D10" s="29"/>
      <c r="E10" s="30"/>
      <c r="F10" s="30"/>
      <c r="G10" s="30"/>
    </row>
    <row r="11" spans="1:7" ht="15.75" customHeight="1">
      <c r="A11" s="21"/>
      <c r="B11" s="31"/>
      <c r="C11" s="27"/>
      <c r="D11" s="29"/>
      <c r="E11" s="30"/>
      <c r="F11" s="30"/>
      <c r="G11" s="30"/>
    </row>
    <row r="12" spans="1:7" ht="15.75" customHeight="1">
      <c r="A12" s="21"/>
      <c r="B12" s="31"/>
      <c r="C12" s="27"/>
      <c r="D12" s="29"/>
      <c r="E12" s="30"/>
      <c r="F12" s="30"/>
      <c r="G12" s="30"/>
    </row>
    <row r="13" spans="1:7" ht="15.75" customHeight="1">
      <c r="A13" s="21"/>
      <c r="B13" s="31"/>
      <c r="C13" s="27"/>
      <c r="D13" s="29"/>
      <c r="E13" s="30"/>
      <c r="F13" s="30"/>
      <c r="G13" s="30"/>
    </row>
    <row r="14" spans="1:7" ht="15.75" customHeight="1">
      <c r="A14" s="21"/>
      <c r="B14" s="31"/>
      <c r="C14" s="27"/>
      <c r="D14" s="29"/>
      <c r="E14" s="30"/>
      <c r="F14" s="30"/>
      <c r="G14" s="30"/>
    </row>
    <row r="15" spans="1:7" ht="15.75" customHeight="1">
      <c r="A15" s="21"/>
      <c r="B15" s="31"/>
      <c r="C15" s="27"/>
      <c r="D15" s="29"/>
      <c r="E15" s="30"/>
      <c r="F15" s="30"/>
      <c r="G15" s="30"/>
    </row>
    <row r="16" spans="1:7" ht="15.75" customHeight="1">
      <c r="A16" s="21"/>
      <c r="B16" s="31"/>
      <c r="C16" s="27"/>
      <c r="D16" s="29"/>
      <c r="E16" s="30"/>
      <c r="F16" s="30"/>
      <c r="G16" s="30"/>
    </row>
    <row r="17" spans="1:7" ht="15.75" customHeight="1">
      <c r="A17" s="21"/>
      <c r="B17" s="31"/>
      <c r="C17" s="27"/>
      <c r="D17" s="29"/>
      <c r="E17" s="30"/>
      <c r="F17" s="30"/>
      <c r="G17" s="30"/>
    </row>
    <row r="18" spans="1:7" ht="15.75" customHeight="1">
      <c r="A18" s="21"/>
      <c r="B18" s="31"/>
      <c r="C18" s="27"/>
      <c r="D18" s="29"/>
      <c r="E18" s="30"/>
      <c r="F18" s="30"/>
      <c r="G18" s="30"/>
    </row>
    <row r="19" spans="1:7" ht="15.75" customHeight="1">
      <c r="A19" s="21"/>
      <c r="B19" s="31"/>
      <c r="C19" s="27"/>
      <c r="D19" s="29"/>
      <c r="E19" s="30"/>
      <c r="F19" s="30"/>
      <c r="G19" s="30"/>
    </row>
    <row r="20" spans="1:7" ht="15.75" customHeight="1">
      <c r="A20" s="21"/>
      <c r="B20" s="31"/>
      <c r="C20" s="27"/>
      <c r="D20" s="29"/>
      <c r="E20" s="30"/>
      <c r="F20" s="30"/>
      <c r="G20" s="30"/>
    </row>
    <row r="21" spans="1:7" ht="15.75" customHeight="1">
      <c r="A21" s="21"/>
      <c r="B21" s="31"/>
      <c r="C21" s="27"/>
      <c r="D21" s="29"/>
      <c r="E21" s="30"/>
      <c r="F21" s="30"/>
      <c r="G21" s="30"/>
    </row>
    <row r="22" spans="1:7" ht="15.75" customHeight="1">
      <c r="A22" s="21"/>
      <c r="B22" s="31"/>
      <c r="C22" s="27"/>
      <c r="D22" s="29"/>
      <c r="E22" s="30"/>
      <c r="F22" s="30"/>
      <c r="G22" s="30"/>
    </row>
    <row r="23" spans="1:7" ht="15.75" customHeight="1">
      <c r="A23" s="21"/>
      <c r="B23" s="31"/>
      <c r="C23" s="27"/>
      <c r="D23" s="29"/>
      <c r="E23" s="30"/>
      <c r="F23" s="30"/>
      <c r="G23" s="30"/>
    </row>
    <row r="24" spans="1:7" ht="15.75" customHeight="1">
      <c r="A24" s="21"/>
      <c r="B24" s="31"/>
      <c r="C24" s="27"/>
      <c r="D24" s="29"/>
      <c r="E24" s="30"/>
      <c r="F24" s="30"/>
      <c r="G24" s="30"/>
    </row>
    <row r="25" spans="1:7" ht="15.75" customHeight="1">
      <c r="A25" s="21"/>
      <c r="B25" s="31"/>
      <c r="C25" s="27"/>
      <c r="D25" s="29"/>
      <c r="E25" s="30"/>
      <c r="F25" s="30"/>
      <c r="G25" s="30"/>
    </row>
    <row r="26" spans="1:7" ht="15.75" customHeight="1">
      <c r="A26" s="21"/>
      <c r="B26" s="31"/>
      <c r="C26" s="27"/>
      <c r="D26" s="29"/>
      <c r="E26" s="30"/>
      <c r="F26" s="30"/>
      <c r="G26" s="30"/>
    </row>
    <row r="27" spans="1:7" ht="15.75" customHeight="1">
      <c r="A27" s="54" t="s">
        <v>564</v>
      </c>
      <c r="B27" s="54" t="s">
        <v>601</v>
      </c>
      <c r="C27" s="27">
        <f>SUM(C6:C26)</f>
        <v>0</v>
      </c>
      <c r="D27" s="29">
        <f>SUM(D6:D26)</f>
        <v>0</v>
      </c>
      <c r="E27" s="30">
        <f>SUM(E6:E26)</f>
        <v>0</v>
      </c>
      <c r="F27" s="30">
        <f>SUM(F6:F26)</f>
        <v>0</v>
      </c>
      <c r="G27" s="57" t="str">
        <f>IF(D27=0,"",F27/D27*100)</f>
        <v/>
      </c>
    </row>
    <row r="28" spans="1:7" ht="15.75" customHeight="1">
      <c r="A28" s="34" t="e">
        <f>#REF!&amp;#REF!</f>
        <v>#REF!</v>
      </c>
      <c r="E28" s="19"/>
    </row>
    <row r="29" spans="1:7" ht="15.75" customHeight="1">
      <c r="A29" s="34" t="e">
        <f>CONCATENATE(#REF!,#REF!,#REF!,#REF!,#REF!,#REF!,#REF!)</f>
        <v>#REF!</v>
      </c>
    </row>
  </sheetData>
  <mergeCells count="2">
    <mergeCell ref="A2:G2"/>
    <mergeCell ref="A3:G3"/>
  </mergeCells>
  <phoneticPr fontId="12" type="noConversion"/>
  <hyperlinks>
    <hyperlink ref="A1" location="索引目录!D9" display="返回索引页"/>
    <hyperlink ref="B6" location="'交易性-股票'!B1" display="交易性金融资产-股票投资"/>
    <hyperlink ref="B7" location="'交易性-债券'!B1" display="交易性金融资产-债券投资"/>
    <hyperlink ref="B1" location="流动汇总!B7" display="返回"/>
    <hyperlink ref="B8" location="'交易性-基金'!B1" display="交易性金融资产-基金投资"/>
  </hyperlinks>
  <printOptions horizontalCentered="1"/>
  <pageMargins left="0.35433070866141703" right="0.35433070866141703" top="0.78740157480314998" bottom="0.78740157480314998" header="1.02362204724409" footer="0.511811023622047"/>
  <pageSetup paperSize="9" fitToHeight="0" orientation="landscape"/>
  <headerFooter alignWithMargins="0">
    <oddHeader>&amp;R&amp;"宋体,常规"&amp;10表&amp;"Times New Roman,常规"3-2
&amp;"宋体,常规"共&amp;"Times New Roman,常规"&amp;N&amp;"宋体,常规"页第&amp;"Times New Roman,常规"&amp;P&amp;"宋体,常规"页</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L29"/>
  <sheetViews>
    <sheetView workbookViewId="0">
      <selection activeCell="A2" sqref="A2:L2"/>
    </sheetView>
  </sheetViews>
  <sheetFormatPr defaultColWidth="9" defaultRowHeight="15.75" customHeight="1" outlineLevelCol="1"/>
  <cols>
    <col min="1" max="1" width="5.875" style="13" customWidth="1"/>
    <col min="2" max="2" width="16.625" style="13" customWidth="1"/>
    <col min="3" max="3" width="9" style="13"/>
    <col min="4" max="4" width="7.25" style="13" customWidth="1"/>
    <col min="5" max="5" width="7.375" style="13" customWidth="1"/>
    <col min="6" max="6" width="9.375" style="13" customWidth="1"/>
    <col min="7" max="8" width="13.25" style="13" customWidth="1" outlineLevel="1"/>
    <col min="9" max="9" width="13.125" style="13" customWidth="1"/>
    <col min="10" max="10" width="13.75" style="13" customWidth="1" outlineLevel="1"/>
    <col min="11" max="11" width="14.875" style="13" customWidth="1" outlineLevel="1"/>
    <col min="12" max="12" width="12.875" style="13" customWidth="1"/>
    <col min="13" max="16384" width="9" style="13"/>
  </cols>
  <sheetData>
    <row r="1" spans="1:12" ht="12.75">
      <c r="A1" s="113" t="s">
        <v>272</v>
      </c>
      <c r="B1" s="16" t="s">
        <v>452</v>
      </c>
      <c r="C1" s="18"/>
      <c r="D1" s="18"/>
      <c r="E1" s="18"/>
      <c r="F1" s="18"/>
      <c r="G1" s="18"/>
      <c r="H1" s="18"/>
      <c r="I1" s="18"/>
      <c r="J1" s="18"/>
      <c r="K1" s="18"/>
      <c r="L1" s="18"/>
    </row>
    <row r="2" spans="1:12" s="11" customFormat="1" ht="30" customHeight="1">
      <c r="A2" s="607" t="s">
        <v>602</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08"/>
      <c r="J3" s="618"/>
      <c r="K3" s="618"/>
      <c r="L3" s="618"/>
    </row>
    <row r="4" spans="1:12" ht="15.75" customHeight="1">
      <c r="A4" s="19" t="e">
        <f>#REF!&amp;#REF!</f>
        <v>#REF!</v>
      </c>
      <c r="L4" s="20" t="s">
        <v>275</v>
      </c>
    </row>
    <row r="5" spans="1:12" s="12" customFormat="1" ht="15.75" customHeight="1">
      <c r="A5" s="21" t="s">
        <v>454</v>
      </c>
      <c r="B5" s="21" t="s">
        <v>603</v>
      </c>
      <c r="C5" s="21" t="s">
        <v>604</v>
      </c>
      <c r="D5" s="21" t="s">
        <v>605</v>
      </c>
      <c r="E5" s="21" t="s">
        <v>606</v>
      </c>
      <c r="F5" s="21" t="s">
        <v>607</v>
      </c>
      <c r="G5" s="23" t="s">
        <v>456</v>
      </c>
      <c r="H5" s="348" t="s">
        <v>582</v>
      </c>
      <c r="I5" s="33" t="s">
        <v>457</v>
      </c>
      <c r="J5" s="21" t="s">
        <v>608</v>
      </c>
      <c r="K5" s="21" t="s">
        <v>458</v>
      </c>
      <c r="L5" s="21" t="s">
        <v>460</v>
      </c>
    </row>
    <row r="6" spans="1:12" ht="15.75" customHeight="1">
      <c r="A6" s="21">
        <v>1</v>
      </c>
      <c r="B6" s="26"/>
      <c r="C6" s="21"/>
      <c r="D6" s="48"/>
      <c r="E6" s="42"/>
      <c r="F6" s="21"/>
      <c r="G6" s="27"/>
      <c r="H6" s="28"/>
      <c r="I6" s="29">
        <f>G6+H6</f>
        <v>0</v>
      </c>
      <c r="J6" s="30"/>
      <c r="K6" s="30"/>
      <c r="L6" s="30" t="str">
        <f>IF(I6=0,"",(K6-I6)/I6*100)</f>
        <v/>
      </c>
    </row>
    <row r="7" spans="1:12" ht="15.75" customHeight="1">
      <c r="A7" s="21"/>
      <c r="B7" s="26"/>
      <c r="C7" s="21"/>
      <c r="D7" s="48"/>
      <c r="E7" s="42"/>
      <c r="F7" s="21"/>
      <c r="G7" s="27"/>
      <c r="H7" s="28"/>
      <c r="I7" s="29"/>
      <c r="J7" s="30"/>
      <c r="K7" s="30"/>
      <c r="L7" s="30" t="str">
        <f t="shared" ref="L7:L27" si="0">IF(I7=0,"",(K7-I7)/I7*100)</f>
        <v/>
      </c>
    </row>
    <row r="8" spans="1:12" ht="15.75" customHeight="1">
      <c r="A8" s="21"/>
      <c r="B8" s="26"/>
      <c r="C8" s="21"/>
      <c r="D8" s="48"/>
      <c r="E8" s="42"/>
      <c r="F8" s="21"/>
      <c r="G8" s="27"/>
      <c r="H8" s="28"/>
      <c r="I8" s="29"/>
      <c r="J8" s="30"/>
      <c r="K8" s="30"/>
      <c r="L8" s="30" t="str">
        <f t="shared" si="0"/>
        <v/>
      </c>
    </row>
    <row r="9" spans="1:12" ht="15.75" customHeight="1">
      <c r="A9" s="21"/>
      <c r="B9" s="26"/>
      <c r="C9" s="21"/>
      <c r="D9" s="48"/>
      <c r="E9" s="42"/>
      <c r="F9" s="21"/>
      <c r="G9" s="27"/>
      <c r="H9" s="28"/>
      <c r="I9" s="29"/>
      <c r="J9" s="30"/>
      <c r="K9" s="30"/>
      <c r="L9" s="30" t="str">
        <f t="shared" si="0"/>
        <v/>
      </c>
    </row>
    <row r="10" spans="1:12" ht="15.75" customHeight="1">
      <c r="A10" s="21"/>
      <c r="B10" s="26"/>
      <c r="C10" s="21"/>
      <c r="D10" s="48"/>
      <c r="E10" s="42"/>
      <c r="F10" s="21"/>
      <c r="G10" s="27" t="s">
        <v>609</v>
      </c>
      <c r="H10" s="28"/>
      <c r="I10" s="29"/>
      <c r="J10" s="30"/>
      <c r="K10" s="30"/>
      <c r="L10" s="30" t="str">
        <f t="shared" si="0"/>
        <v/>
      </c>
    </row>
    <row r="11" spans="1:12" ht="15.75" customHeight="1">
      <c r="A11" s="21"/>
      <c r="B11" s="26"/>
      <c r="C11" s="21"/>
      <c r="D11" s="48"/>
      <c r="E11" s="42"/>
      <c r="F11" s="21"/>
      <c r="G11" s="27"/>
      <c r="H11" s="28"/>
      <c r="I11" s="29"/>
      <c r="J11" s="30"/>
      <c r="K11" s="30"/>
      <c r="L11" s="30" t="str">
        <f t="shared" si="0"/>
        <v/>
      </c>
    </row>
    <row r="12" spans="1:12" ht="15.75" customHeight="1">
      <c r="A12" s="21"/>
      <c r="B12" s="26"/>
      <c r="C12" s="21"/>
      <c r="D12" s="48"/>
      <c r="E12" s="42"/>
      <c r="F12" s="21"/>
      <c r="G12" s="27"/>
      <c r="H12" s="28"/>
      <c r="I12" s="29"/>
      <c r="J12" s="30"/>
      <c r="K12" s="30"/>
      <c r="L12" s="30" t="str">
        <f t="shared" si="0"/>
        <v/>
      </c>
    </row>
    <row r="13" spans="1:12" ht="15.75" customHeight="1">
      <c r="A13" s="21"/>
      <c r="B13" s="26"/>
      <c r="C13" s="21"/>
      <c r="D13" s="48"/>
      <c r="E13" s="42"/>
      <c r="F13" s="21"/>
      <c r="G13" s="27"/>
      <c r="H13" s="28"/>
      <c r="I13" s="29"/>
      <c r="J13" s="30"/>
      <c r="K13" s="30"/>
      <c r="L13" s="30" t="str">
        <f t="shared" si="0"/>
        <v/>
      </c>
    </row>
    <row r="14" spans="1:12" ht="15.75" customHeight="1">
      <c r="A14" s="21"/>
      <c r="B14" s="26"/>
      <c r="C14" s="21"/>
      <c r="D14" s="48"/>
      <c r="E14" s="42"/>
      <c r="F14" s="21"/>
      <c r="G14" s="27"/>
      <c r="H14" s="28"/>
      <c r="I14" s="29"/>
      <c r="J14" s="30"/>
      <c r="K14" s="30"/>
      <c r="L14" s="30" t="str">
        <f t="shared" si="0"/>
        <v/>
      </c>
    </row>
    <row r="15" spans="1:12" ht="15.75" customHeight="1">
      <c r="A15" s="21"/>
      <c r="B15" s="26"/>
      <c r="C15" s="21"/>
      <c r="D15" s="48"/>
      <c r="E15" s="42"/>
      <c r="F15" s="21"/>
      <c r="G15" s="27"/>
      <c r="H15" s="28"/>
      <c r="I15" s="29"/>
      <c r="J15" s="30"/>
      <c r="K15" s="30"/>
      <c r="L15" s="30" t="str">
        <f t="shared" si="0"/>
        <v/>
      </c>
    </row>
    <row r="16" spans="1:12" ht="15.75" customHeight="1">
      <c r="A16" s="21"/>
      <c r="B16" s="26"/>
      <c r="C16" s="21"/>
      <c r="D16" s="48"/>
      <c r="E16" s="42"/>
      <c r="F16" s="21"/>
      <c r="G16" s="27"/>
      <c r="H16" s="28"/>
      <c r="I16" s="29"/>
      <c r="J16" s="30"/>
      <c r="K16" s="30"/>
      <c r="L16" s="30" t="str">
        <f t="shared" si="0"/>
        <v/>
      </c>
    </row>
    <row r="17" spans="1:12" ht="15.75" customHeight="1">
      <c r="A17" s="21"/>
      <c r="B17" s="26"/>
      <c r="C17" s="21"/>
      <c r="D17" s="48"/>
      <c r="E17" s="42"/>
      <c r="F17" s="21"/>
      <c r="G17" s="27"/>
      <c r="H17" s="28"/>
      <c r="I17" s="29"/>
      <c r="J17" s="30"/>
      <c r="K17" s="30"/>
      <c r="L17" s="30" t="str">
        <f t="shared" si="0"/>
        <v/>
      </c>
    </row>
    <row r="18" spans="1:12" ht="15.75" customHeight="1">
      <c r="A18" s="21"/>
      <c r="B18" s="26"/>
      <c r="C18" s="21"/>
      <c r="D18" s="48"/>
      <c r="E18" s="42"/>
      <c r="F18" s="21"/>
      <c r="G18" s="27"/>
      <c r="H18" s="28"/>
      <c r="I18" s="29"/>
      <c r="J18" s="30"/>
      <c r="K18" s="30"/>
      <c r="L18" s="30" t="str">
        <f t="shared" si="0"/>
        <v/>
      </c>
    </row>
    <row r="19" spans="1:12" ht="15.75" customHeight="1">
      <c r="A19" s="21"/>
      <c r="B19" s="26"/>
      <c r="C19" s="21"/>
      <c r="D19" s="48"/>
      <c r="E19" s="42"/>
      <c r="F19" s="21"/>
      <c r="G19" s="27"/>
      <c r="H19" s="28"/>
      <c r="I19" s="29"/>
      <c r="J19" s="30"/>
      <c r="K19" s="30"/>
      <c r="L19" s="30" t="str">
        <f t="shared" si="0"/>
        <v/>
      </c>
    </row>
    <row r="20" spans="1:12" ht="15.75" customHeight="1">
      <c r="A20" s="21"/>
      <c r="B20" s="26"/>
      <c r="C20" s="21"/>
      <c r="D20" s="48"/>
      <c r="E20" s="42"/>
      <c r="F20" s="21"/>
      <c r="G20" s="27"/>
      <c r="H20" s="28"/>
      <c r="I20" s="29"/>
      <c r="J20" s="30"/>
      <c r="K20" s="30"/>
      <c r="L20" s="30" t="str">
        <f t="shared" si="0"/>
        <v/>
      </c>
    </row>
    <row r="21" spans="1:12" ht="15.75" customHeight="1">
      <c r="A21" s="21"/>
      <c r="B21" s="26"/>
      <c r="C21" s="21"/>
      <c r="D21" s="48"/>
      <c r="E21" s="42"/>
      <c r="F21" s="21"/>
      <c r="G21" s="27"/>
      <c r="H21" s="28"/>
      <c r="I21" s="29"/>
      <c r="J21" s="30"/>
      <c r="K21" s="30"/>
      <c r="L21" s="30" t="str">
        <f t="shared" si="0"/>
        <v/>
      </c>
    </row>
    <row r="22" spans="1:12" ht="15.75" customHeight="1">
      <c r="A22" s="21"/>
      <c r="B22" s="26"/>
      <c r="C22" s="21"/>
      <c r="D22" s="48"/>
      <c r="E22" s="42"/>
      <c r="F22" s="21"/>
      <c r="G22" s="27"/>
      <c r="H22" s="28"/>
      <c r="I22" s="29"/>
      <c r="J22" s="30"/>
      <c r="K22" s="30"/>
      <c r="L22" s="30" t="str">
        <f t="shared" si="0"/>
        <v/>
      </c>
    </row>
    <row r="23" spans="1:12" ht="15.75" customHeight="1">
      <c r="A23" s="21"/>
      <c r="B23" s="26"/>
      <c r="C23" s="21"/>
      <c r="D23" s="48"/>
      <c r="E23" s="42"/>
      <c r="F23" s="21"/>
      <c r="G23" s="27"/>
      <c r="H23" s="28"/>
      <c r="I23" s="29"/>
      <c r="J23" s="30"/>
      <c r="K23" s="30"/>
      <c r="L23" s="30" t="str">
        <f t="shared" si="0"/>
        <v/>
      </c>
    </row>
    <row r="24" spans="1:12" ht="15.75" customHeight="1">
      <c r="A24" s="21"/>
      <c r="B24" s="26"/>
      <c r="C24" s="21"/>
      <c r="D24" s="48"/>
      <c r="E24" s="42"/>
      <c r="F24" s="21"/>
      <c r="G24" s="27"/>
      <c r="H24" s="28"/>
      <c r="I24" s="29"/>
      <c r="J24" s="30"/>
      <c r="K24" s="30"/>
      <c r="L24" s="30" t="str">
        <f t="shared" si="0"/>
        <v/>
      </c>
    </row>
    <row r="25" spans="1:12" ht="15.75" customHeight="1">
      <c r="A25" s="21"/>
      <c r="B25" s="26"/>
      <c r="C25" s="21"/>
      <c r="D25" s="48"/>
      <c r="E25" s="42"/>
      <c r="F25" s="21"/>
      <c r="G25" s="27"/>
      <c r="H25" s="28"/>
      <c r="I25" s="29"/>
      <c r="J25" s="30"/>
      <c r="K25" s="30"/>
      <c r="L25" s="30" t="str">
        <f t="shared" si="0"/>
        <v/>
      </c>
    </row>
    <row r="26" spans="1:12" ht="15.75" customHeight="1">
      <c r="A26" s="21"/>
      <c r="B26" s="26"/>
      <c r="C26" s="21"/>
      <c r="D26" s="48"/>
      <c r="E26" s="42"/>
      <c r="F26" s="21"/>
      <c r="G26" s="27"/>
      <c r="H26" s="28"/>
      <c r="I26" s="29"/>
      <c r="J26" s="30"/>
      <c r="K26" s="30"/>
      <c r="L26" s="30"/>
    </row>
    <row r="27" spans="1:12" ht="15.75" customHeight="1">
      <c r="A27" s="619" t="s">
        <v>610</v>
      </c>
      <c r="B27" s="620"/>
      <c r="C27" s="31"/>
      <c r="D27" s="48"/>
      <c r="E27" s="31"/>
      <c r="F27" s="31"/>
      <c r="G27" s="27">
        <f>SUM(G6:G26)</f>
        <v>0</v>
      </c>
      <c r="H27" s="28"/>
      <c r="I27" s="29">
        <f>SUM(I6:I26)</f>
        <v>0</v>
      </c>
      <c r="J27" s="30"/>
      <c r="K27" s="30">
        <f>SUM(K6:K26)</f>
        <v>0</v>
      </c>
      <c r="L27" s="30" t="str">
        <f t="shared" si="0"/>
        <v/>
      </c>
    </row>
    <row r="28" spans="1:12" ht="15.75" customHeight="1">
      <c r="A28" s="34" t="e">
        <f>#REF!&amp;#REF!</f>
        <v>#REF!</v>
      </c>
      <c r="J28" s="19"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A1" location="索引目录!E9" display="返回索引页"/>
    <hyperlink ref="B1" location="交易性金融资产汇总!B6" display="返回"/>
  </hyperlinks>
  <printOptions horizontalCentered="1"/>
  <pageMargins left="0.35433070866141703" right="0.35433070866141703" top="0.78740157480314998" bottom="0.78740157480314998" header="1.02362204724409" footer="0.511811023622047"/>
  <pageSetup paperSize="9" scale="96" fitToHeight="0" orientation="landscape"/>
  <headerFooter alignWithMargins="0">
    <oddHeader>&amp;R&amp;"宋体,常规"&amp;10表&amp;"Times New Roman,常规"3-2-1
&amp;"宋体,常规"共&amp;"Times New Roman,常规"&amp;N&amp;"宋体,常规"页第&amp;"Times New Roman,常规"&amp;P&amp;"宋体,常规"页</oddHeader>
  </headerFooter>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K29"/>
  <sheetViews>
    <sheetView workbookViewId="0">
      <selection activeCell="A2" sqref="A2:L2"/>
    </sheetView>
  </sheetViews>
  <sheetFormatPr defaultColWidth="9" defaultRowHeight="15.75" customHeight="1" outlineLevelCol="1"/>
  <cols>
    <col min="1" max="1" width="5.5" style="13" customWidth="1"/>
    <col min="2" max="2" width="18.125" style="13" customWidth="1"/>
    <col min="3" max="3" width="9" style="13"/>
    <col min="4" max="5" width="8.25" style="13" customWidth="1"/>
    <col min="6" max="6" width="9" style="13"/>
    <col min="7" max="8" width="17.625" style="13" customWidth="1" outlineLevel="1"/>
    <col min="9" max="9" width="17.625" style="13" customWidth="1"/>
    <col min="10" max="10" width="17.625" style="13" customWidth="1" outlineLevel="1"/>
    <col min="11" max="11" width="11.75" style="13" customWidth="1"/>
    <col min="12" max="16384" width="9" style="13"/>
  </cols>
  <sheetData>
    <row r="1" spans="1:11" ht="12.75">
      <c r="A1" s="113" t="s">
        <v>272</v>
      </c>
      <c r="B1" s="16" t="s">
        <v>452</v>
      </c>
      <c r="C1" s="18"/>
      <c r="D1" s="18"/>
      <c r="E1" s="18"/>
      <c r="F1" s="18"/>
      <c r="G1" s="18"/>
      <c r="H1" s="18"/>
      <c r="I1" s="18"/>
      <c r="J1" s="18"/>
      <c r="K1" s="18"/>
    </row>
    <row r="2" spans="1:11" s="11" customFormat="1" ht="30" customHeight="1">
      <c r="A2" s="607" t="s">
        <v>611</v>
      </c>
      <c r="B2" s="607"/>
      <c r="C2" s="607"/>
      <c r="D2" s="607"/>
      <c r="E2" s="607"/>
      <c r="F2" s="607"/>
      <c r="G2" s="607"/>
      <c r="H2" s="607"/>
      <c r="I2" s="607"/>
      <c r="J2" s="607"/>
      <c r="K2" s="607"/>
    </row>
    <row r="3" spans="1:11" ht="14.1" customHeight="1">
      <c r="A3" s="608" t="e">
        <f>CONCATENATE(#REF!,#REF!,#REF!,#REF!,#REF!,#REF!,#REF!)</f>
        <v>#REF!</v>
      </c>
      <c r="B3" s="608"/>
      <c r="C3" s="608"/>
      <c r="D3" s="608"/>
      <c r="E3" s="608"/>
      <c r="F3" s="608"/>
      <c r="G3" s="608"/>
      <c r="H3" s="608"/>
      <c r="I3" s="608"/>
      <c r="J3" s="618"/>
      <c r="K3" s="618"/>
    </row>
    <row r="4" spans="1:11" ht="15.75" customHeight="1">
      <c r="A4" s="19" t="e">
        <f>#REF!&amp;#REF!</f>
        <v>#REF!</v>
      </c>
      <c r="K4" s="20" t="s">
        <v>275</v>
      </c>
    </row>
    <row r="5" spans="1:11" s="12" customFormat="1" ht="15.75" customHeight="1">
      <c r="A5" s="21" t="s">
        <v>454</v>
      </c>
      <c r="B5" s="21" t="s">
        <v>603</v>
      </c>
      <c r="C5" s="21" t="s">
        <v>612</v>
      </c>
      <c r="D5" s="21" t="s">
        <v>613</v>
      </c>
      <c r="E5" s="21" t="s">
        <v>605</v>
      </c>
      <c r="F5" s="21" t="s">
        <v>614</v>
      </c>
      <c r="G5" s="23" t="s">
        <v>456</v>
      </c>
      <c r="H5" s="348" t="s">
        <v>582</v>
      </c>
      <c r="I5" s="33" t="s">
        <v>457</v>
      </c>
      <c r="J5" s="21" t="s">
        <v>458</v>
      </c>
      <c r="K5" s="21" t="s">
        <v>460</v>
      </c>
    </row>
    <row r="6" spans="1:11" ht="15.75" customHeight="1">
      <c r="A6" s="21">
        <v>1</v>
      </c>
      <c r="B6" s="26"/>
      <c r="C6" s="21"/>
      <c r="D6" s="48"/>
      <c r="E6" s="48"/>
      <c r="F6" s="21"/>
      <c r="G6" s="27"/>
      <c r="H6" s="28"/>
      <c r="I6" s="29">
        <f>G6+H6</f>
        <v>0</v>
      </c>
      <c r="J6" s="30">
        <f>I6</f>
        <v>0</v>
      </c>
      <c r="K6" s="30" t="str">
        <f>IF(I6=0,"",(J6-I6)/I6*100)</f>
        <v/>
      </c>
    </row>
    <row r="7" spans="1:11" ht="15.75" customHeight="1">
      <c r="A7" s="21"/>
      <c r="B7" s="26"/>
      <c r="C7" s="21"/>
      <c r="D7" s="48"/>
      <c r="E7" s="48"/>
      <c r="F7" s="21"/>
      <c r="G7" s="27"/>
      <c r="H7" s="28"/>
      <c r="I7" s="29"/>
      <c r="J7" s="30"/>
      <c r="K7" s="30" t="str">
        <f t="shared" ref="K7:K27" si="0">IF(I7=0,"",(J7-I7)/I7*100)</f>
        <v/>
      </c>
    </row>
    <row r="8" spans="1:11" ht="15.75" customHeight="1">
      <c r="A8" s="21"/>
      <c r="B8" s="26"/>
      <c r="C8" s="21"/>
      <c r="D8" s="48"/>
      <c r="E8" s="48"/>
      <c r="F8" s="21"/>
      <c r="G8" s="27"/>
      <c r="H8" s="28"/>
      <c r="I8" s="29"/>
      <c r="J8" s="30"/>
      <c r="K8" s="30" t="str">
        <f t="shared" si="0"/>
        <v/>
      </c>
    </row>
    <row r="9" spans="1:11" ht="15.75" customHeight="1">
      <c r="A9" s="21"/>
      <c r="B9" s="26"/>
      <c r="C9" s="21"/>
      <c r="D9" s="48"/>
      <c r="E9" s="48"/>
      <c r="F9" s="21"/>
      <c r="G9" s="27"/>
      <c r="H9" s="28"/>
      <c r="I9" s="29"/>
      <c r="J9" s="30"/>
      <c r="K9" s="30" t="str">
        <f t="shared" si="0"/>
        <v/>
      </c>
    </row>
    <row r="10" spans="1:11" ht="15.75" customHeight="1">
      <c r="A10" s="21"/>
      <c r="B10" s="26"/>
      <c r="C10" s="21"/>
      <c r="D10" s="48"/>
      <c r="E10" s="48"/>
      <c r="F10" s="21"/>
      <c r="G10" s="27"/>
      <c r="H10" s="28"/>
      <c r="I10" s="29"/>
      <c r="J10" s="30"/>
      <c r="K10" s="30" t="str">
        <f t="shared" si="0"/>
        <v/>
      </c>
    </row>
    <row r="11" spans="1:11" ht="15.75" customHeight="1">
      <c r="A11" s="21"/>
      <c r="B11" s="26"/>
      <c r="C11" s="21"/>
      <c r="D11" s="48"/>
      <c r="E11" s="48"/>
      <c r="F11" s="21"/>
      <c r="G11" s="27"/>
      <c r="H11" s="28"/>
      <c r="I11" s="29"/>
      <c r="J11" s="30"/>
      <c r="K11" s="30" t="str">
        <f t="shared" si="0"/>
        <v/>
      </c>
    </row>
    <row r="12" spans="1:11" ht="15.75" customHeight="1">
      <c r="A12" s="21"/>
      <c r="B12" s="26"/>
      <c r="C12" s="21"/>
      <c r="D12" s="48"/>
      <c r="E12" s="48"/>
      <c r="F12" s="21"/>
      <c r="G12" s="27"/>
      <c r="H12" s="28"/>
      <c r="I12" s="29"/>
      <c r="J12" s="30"/>
      <c r="K12" s="30" t="str">
        <f t="shared" si="0"/>
        <v/>
      </c>
    </row>
    <row r="13" spans="1:11" ht="15.75" customHeight="1">
      <c r="A13" s="21"/>
      <c r="B13" s="26"/>
      <c r="C13" s="21"/>
      <c r="D13" s="48"/>
      <c r="E13" s="48"/>
      <c r="F13" s="21"/>
      <c r="G13" s="27"/>
      <c r="H13" s="28"/>
      <c r="I13" s="29"/>
      <c r="J13" s="30"/>
      <c r="K13" s="30" t="str">
        <f t="shared" si="0"/>
        <v/>
      </c>
    </row>
    <row r="14" spans="1:11" ht="15.75" customHeight="1">
      <c r="A14" s="21"/>
      <c r="B14" s="26"/>
      <c r="C14" s="21"/>
      <c r="D14" s="48"/>
      <c r="E14" s="48"/>
      <c r="F14" s="21"/>
      <c r="G14" s="27"/>
      <c r="H14" s="28"/>
      <c r="I14" s="29"/>
      <c r="J14" s="30"/>
      <c r="K14" s="30" t="str">
        <f t="shared" si="0"/>
        <v/>
      </c>
    </row>
    <row r="15" spans="1:11" ht="15.75" customHeight="1">
      <c r="A15" s="21"/>
      <c r="B15" s="26"/>
      <c r="C15" s="21"/>
      <c r="D15" s="48"/>
      <c r="E15" s="48"/>
      <c r="F15" s="21"/>
      <c r="G15" s="27"/>
      <c r="H15" s="28"/>
      <c r="I15" s="29"/>
      <c r="J15" s="30"/>
      <c r="K15" s="30" t="str">
        <f t="shared" si="0"/>
        <v/>
      </c>
    </row>
    <row r="16" spans="1:11" ht="15.75" customHeight="1">
      <c r="A16" s="21"/>
      <c r="B16" s="26"/>
      <c r="C16" s="21"/>
      <c r="D16" s="48"/>
      <c r="E16" s="48"/>
      <c r="F16" s="21"/>
      <c r="G16" s="27"/>
      <c r="H16" s="28"/>
      <c r="I16" s="29"/>
      <c r="J16" s="30"/>
      <c r="K16" s="30" t="str">
        <f t="shared" si="0"/>
        <v/>
      </c>
    </row>
    <row r="17" spans="1:11" ht="15.75" customHeight="1">
      <c r="A17" s="21"/>
      <c r="B17" s="26"/>
      <c r="C17" s="21"/>
      <c r="D17" s="48"/>
      <c r="E17" s="48"/>
      <c r="F17" s="21"/>
      <c r="G17" s="27"/>
      <c r="H17" s="28"/>
      <c r="I17" s="29"/>
      <c r="J17" s="30"/>
      <c r="K17" s="30" t="str">
        <f t="shared" si="0"/>
        <v/>
      </c>
    </row>
    <row r="18" spans="1:11" ht="15.75" customHeight="1">
      <c r="A18" s="21"/>
      <c r="B18" s="26"/>
      <c r="C18" s="21"/>
      <c r="D18" s="48"/>
      <c r="E18" s="48"/>
      <c r="F18" s="21"/>
      <c r="G18" s="27"/>
      <c r="H18" s="28"/>
      <c r="I18" s="29"/>
      <c r="J18" s="30"/>
      <c r="K18" s="30" t="str">
        <f t="shared" si="0"/>
        <v/>
      </c>
    </row>
    <row r="19" spans="1:11" ht="15.75" customHeight="1">
      <c r="A19" s="21"/>
      <c r="B19" s="26"/>
      <c r="C19" s="21"/>
      <c r="D19" s="48"/>
      <c r="E19" s="48"/>
      <c r="F19" s="21"/>
      <c r="G19" s="27"/>
      <c r="H19" s="28"/>
      <c r="I19" s="29"/>
      <c r="J19" s="30"/>
      <c r="K19" s="30" t="str">
        <f t="shared" si="0"/>
        <v/>
      </c>
    </row>
    <row r="20" spans="1:11" ht="15.75" customHeight="1">
      <c r="A20" s="21"/>
      <c r="B20" s="26"/>
      <c r="C20" s="21"/>
      <c r="D20" s="48"/>
      <c r="E20" s="48"/>
      <c r="F20" s="21"/>
      <c r="G20" s="27"/>
      <c r="H20" s="28"/>
      <c r="I20" s="29"/>
      <c r="J20" s="30"/>
      <c r="K20" s="30" t="str">
        <f t="shared" si="0"/>
        <v/>
      </c>
    </row>
    <row r="21" spans="1:11" ht="15.75" customHeight="1">
      <c r="A21" s="21"/>
      <c r="B21" s="26"/>
      <c r="C21" s="21"/>
      <c r="D21" s="48"/>
      <c r="E21" s="48"/>
      <c r="F21" s="21"/>
      <c r="G21" s="27"/>
      <c r="H21" s="28"/>
      <c r="I21" s="29"/>
      <c r="J21" s="30"/>
      <c r="K21" s="30" t="str">
        <f t="shared" si="0"/>
        <v/>
      </c>
    </row>
    <row r="22" spans="1:11" ht="15.75" customHeight="1">
      <c r="A22" s="21"/>
      <c r="B22" s="26"/>
      <c r="C22" s="21"/>
      <c r="D22" s="48"/>
      <c r="E22" s="48"/>
      <c r="F22" s="21"/>
      <c r="G22" s="27"/>
      <c r="H22" s="28"/>
      <c r="I22" s="29"/>
      <c r="J22" s="30"/>
      <c r="K22" s="30" t="str">
        <f t="shared" si="0"/>
        <v/>
      </c>
    </row>
    <row r="23" spans="1:11" ht="15.75" customHeight="1">
      <c r="A23" s="21"/>
      <c r="B23" s="26"/>
      <c r="C23" s="21"/>
      <c r="D23" s="48"/>
      <c r="E23" s="48"/>
      <c r="F23" s="21"/>
      <c r="G23" s="27"/>
      <c r="H23" s="28"/>
      <c r="I23" s="29"/>
      <c r="J23" s="30"/>
      <c r="K23" s="30" t="str">
        <f t="shared" si="0"/>
        <v/>
      </c>
    </row>
    <row r="24" spans="1:11" ht="15.75" customHeight="1">
      <c r="A24" s="21"/>
      <c r="B24" s="26"/>
      <c r="C24" s="21"/>
      <c r="D24" s="48"/>
      <c r="E24" s="48"/>
      <c r="F24" s="21"/>
      <c r="G24" s="27"/>
      <c r="H24" s="28"/>
      <c r="I24" s="29"/>
      <c r="J24" s="30"/>
      <c r="K24" s="30" t="str">
        <f t="shared" si="0"/>
        <v/>
      </c>
    </row>
    <row r="25" spans="1:11" ht="15.75" customHeight="1">
      <c r="A25" s="21"/>
      <c r="B25" s="26"/>
      <c r="C25" s="21"/>
      <c r="D25" s="48"/>
      <c r="E25" s="48"/>
      <c r="F25" s="21"/>
      <c r="G25" s="27"/>
      <c r="H25" s="28"/>
      <c r="I25" s="29"/>
      <c r="J25" s="30"/>
      <c r="K25" s="30" t="str">
        <f t="shared" si="0"/>
        <v/>
      </c>
    </row>
    <row r="26" spans="1:11" ht="15.75" customHeight="1">
      <c r="A26" s="21"/>
      <c r="B26" s="26"/>
      <c r="C26" s="21"/>
      <c r="D26" s="48"/>
      <c r="E26" s="48"/>
      <c r="F26" s="21"/>
      <c r="G26" s="27"/>
      <c r="H26" s="28"/>
      <c r="I26" s="29"/>
      <c r="J26" s="30"/>
      <c r="K26" s="30"/>
    </row>
    <row r="27" spans="1:11" ht="15.75" customHeight="1">
      <c r="A27" s="619" t="s">
        <v>610</v>
      </c>
      <c r="B27" s="620"/>
      <c r="C27" s="31"/>
      <c r="D27" s="48"/>
      <c r="E27" s="48"/>
      <c r="F27" s="31"/>
      <c r="G27" s="27">
        <f>SUM(G6:G26)</f>
        <v>0</v>
      </c>
      <c r="H27" s="28"/>
      <c r="I27" s="29">
        <f>SUM(I6:I26)</f>
        <v>0</v>
      </c>
      <c r="J27" s="30">
        <f>SUM(J6:J26)</f>
        <v>0</v>
      </c>
      <c r="K27" s="30" t="str">
        <f t="shared" si="0"/>
        <v/>
      </c>
    </row>
    <row r="28" spans="1:11" ht="15.75" customHeight="1">
      <c r="A28" s="34" t="e">
        <f>#REF!&amp;#REF!</f>
        <v>#REF!</v>
      </c>
      <c r="J28" s="19" t="e">
        <f>"评估人员："&amp;#REF!</f>
        <v>#REF!</v>
      </c>
    </row>
    <row r="29" spans="1:11" ht="15.75" customHeight="1">
      <c r="A29" s="34" t="e">
        <f>CONCATENATE(#REF!,#REF!,#REF!,#REF!,#REF!,#REF!,#REF!)</f>
        <v>#REF!</v>
      </c>
    </row>
  </sheetData>
  <mergeCells count="3">
    <mergeCell ref="A2:K2"/>
    <mergeCell ref="A3:K3"/>
    <mergeCell ref="A27:B27"/>
  </mergeCells>
  <phoneticPr fontId="12" type="noConversion"/>
  <hyperlinks>
    <hyperlink ref="A1" location="索引目录!E10" display="返回索引页"/>
    <hyperlink ref="B1" location="交易性金融资产汇总!B7" display="返回"/>
  </hyperlinks>
  <printOptions horizontalCentered="1"/>
  <pageMargins left="0.35433070866141703" right="0.35433070866141703" top="0.78740157480314998" bottom="0.78740157480314998" header="1.02362204724409" footer="0.511811023622047"/>
  <pageSetup paperSize="9" scale="93" fitToHeight="0" orientation="landscape"/>
  <headerFooter alignWithMargins="0">
    <oddHeader>&amp;R&amp;"宋体,常规"&amp;10表&amp;"Times New Roman,常规"3-2-2
&amp;"宋体,常规"共&amp;"Times New Roman,常规"&amp;N&amp;"宋体,常规"页第&amp;"Times New Roman,常规"&amp;P&amp;"宋体,常规"页</oddHeader>
  </headerFooter>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pageSetUpPr fitToPage="1"/>
  </sheetPr>
  <dimension ref="A1:L29"/>
  <sheetViews>
    <sheetView workbookViewId="0">
      <selection activeCell="A2" sqref="A2:L2"/>
    </sheetView>
  </sheetViews>
  <sheetFormatPr defaultColWidth="9" defaultRowHeight="15.75" customHeight="1" outlineLevelCol="1"/>
  <cols>
    <col min="1" max="1" width="5.875" style="13" customWidth="1"/>
    <col min="2" max="2" width="16.625" style="13" customWidth="1"/>
    <col min="3" max="3" width="13.75" style="13" customWidth="1"/>
    <col min="4" max="4" width="7.25" style="13" customWidth="1"/>
    <col min="5" max="5" width="7.375" style="13" customWidth="1"/>
    <col min="6" max="6" width="9.375" style="13" customWidth="1"/>
    <col min="7" max="8" width="13.25" style="13" customWidth="1" outlineLevel="1"/>
    <col min="9" max="9" width="13.125" style="13" customWidth="1"/>
    <col min="10" max="10" width="12.875" style="13" customWidth="1" outlineLevel="1"/>
    <col min="11" max="11" width="14.875" style="13" customWidth="1" outlineLevel="1"/>
    <col min="12" max="12" width="12.875" style="13" customWidth="1"/>
    <col min="13" max="16384" width="9" style="13"/>
  </cols>
  <sheetData>
    <row r="1" spans="1:12" ht="12.75">
      <c r="A1" s="113" t="s">
        <v>272</v>
      </c>
      <c r="B1" s="16" t="s">
        <v>452</v>
      </c>
      <c r="C1" s="18"/>
      <c r="D1" s="18"/>
      <c r="E1" s="18"/>
      <c r="F1" s="18"/>
      <c r="G1" s="18"/>
      <c r="H1" s="18"/>
      <c r="I1" s="18"/>
      <c r="J1" s="18"/>
      <c r="K1" s="18"/>
      <c r="L1" s="18"/>
    </row>
    <row r="2" spans="1:12" s="11" customFormat="1" ht="30" customHeight="1">
      <c r="A2" s="607" t="s">
        <v>615</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08"/>
      <c r="J3" s="618"/>
      <c r="K3" s="618"/>
      <c r="L3" s="618"/>
    </row>
    <row r="4" spans="1:12" ht="15.75" customHeight="1">
      <c r="A4" s="19" t="e">
        <f>#REF!&amp;#REF!</f>
        <v>#REF!</v>
      </c>
      <c r="L4" s="20" t="s">
        <v>275</v>
      </c>
    </row>
    <row r="5" spans="1:12" s="12" customFormat="1" ht="15.75" customHeight="1">
      <c r="A5" s="21" t="s">
        <v>454</v>
      </c>
      <c r="B5" s="21" t="s">
        <v>616</v>
      </c>
      <c r="C5" s="21" t="s">
        <v>617</v>
      </c>
      <c r="D5" s="21" t="s">
        <v>618</v>
      </c>
      <c r="E5" s="21" t="s">
        <v>605</v>
      </c>
      <c r="F5" s="21" t="s">
        <v>619</v>
      </c>
      <c r="G5" s="23" t="s">
        <v>456</v>
      </c>
      <c r="H5" s="348" t="s">
        <v>582</v>
      </c>
      <c r="I5" s="33" t="s">
        <v>457</v>
      </c>
      <c r="J5" s="21" t="s">
        <v>620</v>
      </c>
      <c r="K5" s="21" t="s">
        <v>458</v>
      </c>
      <c r="L5" s="21" t="s">
        <v>460</v>
      </c>
    </row>
    <row r="6" spans="1:12" ht="15.75" customHeight="1">
      <c r="A6" s="21">
        <v>1</v>
      </c>
      <c r="B6" s="26"/>
      <c r="C6" s="21"/>
      <c r="D6" s="48"/>
      <c r="E6" s="48"/>
      <c r="F6" s="21"/>
      <c r="G6" s="27"/>
      <c r="H6" s="28"/>
      <c r="I6" s="29">
        <f>G6+H6</f>
        <v>0</v>
      </c>
      <c r="J6" s="30"/>
      <c r="K6" s="30"/>
      <c r="L6" s="30" t="str">
        <f>IF(I6=0,"",(K6-I6)/I6*100)</f>
        <v/>
      </c>
    </row>
    <row r="7" spans="1:12" ht="15.75" customHeight="1">
      <c r="A7" s="21"/>
      <c r="B7" s="26"/>
      <c r="C7" s="21"/>
      <c r="D7" s="48"/>
      <c r="E7" s="42"/>
      <c r="F7" s="21"/>
      <c r="G7" s="27"/>
      <c r="H7" s="28"/>
      <c r="I7" s="29"/>
      <c r="J7" s="30"/>
      <c r="K7" s="30"/>
      <c r="L7" s="30" t="str">
        <f t="shared" ref="L7:L27" si="0">IF(I7=0,"",(K7-I7)/I7*100)</f>
        <v/>
      </c>
    </row>
    <row r="8" spans="1:12" ht="15.75" customHeight="1">
      <c r="A8" s="21"/>
      <c r="B8" s="26"/>
      <c r="C8" s="21"/>
      <c r="D8" s="48"/>
      <c r="E8" s="42"/>
      <c r="F8" s="21"/>
      <c r="G8" s="27"/>
      <c r="H8" s="28"/>
      <c r="I8" s="29"/>
      <c r="J8" s="30"/>
      <c r="K8" s="30"/>
      <c r="L8" s="30" t="str">
        <f t="shared" si="0"/>
        <v/>
      </c>
    </row>
    <row r="9" spans="1:12" ht="15.75" customHeight="1">
      <c r="A9" s="21"/>
      <c r="B9" s="26"/>
      <c r="C9" s="21"/>
      <c r="D9" s="48"/>
      <c r="E9" s="42"/>
      <c r="F9" s="21"/>
      <c r="G9" s="27"/>
      <c r="H9" s="28"/>
      <c r="I9" s="29"/>
      <c r="J9" s="30"/>
      <c r="K9" s="30"/>
      <c r="L9" s="30" t="str">
        <f t="shared" si="0"/>
        <v/>
      </c>
    </row>
    <row r="10" spans="1:12" ht="15.75" customHeight="1">
      <c r="A10" s="21"/>
      <c r="B10" s="26"/>
      <c r="C10" s="21"/>
      <c r="D10" s="48"/>
      <c r="E10" s="42"/>
      <c r="F10" s="21"/>
      <c r="G10" s="27" t="s">
        <v>609</v>
      </c>
      <c r="H10" s="28"/>
      <c r="I10" s="29"/>
      <c r="J10" s="30"/>
      <c r="K10" s="30"/>
      <c r="L10" s="30" t="str">
        <f t="shared" si="0"/>
        <v/>
      </c>
    </row>
    <row r="11" spans="1:12" ht="15.75" customHeight="1">
      <c r="A11" s="21"/>
      <c r="B11" s="26"/>
      <c r="C11" s="21"/>
      <c r="D11" s="48"/>
      <c r="E11" s="42"/>
      <c r="F11" s="21"/>
      <c r="G11" s="27"/>
      <c r="H11" s="28"/>
      <c r="I11" s="29"/>
      <c r="J11" s="30"/>
      <c r="K11" s="30"/>
      <c r="L11" s="30" t="str">
        <f t="shared" si="0"/>
        <v/>
      </c>
    </row>
    <row r="12" spans="1:12" ht="15.75" customHeight="1">
      <c r="A12" s="21"/>
      <c r="B12" s="26"/>
      <c r="C12" s="21"/>
      <c r="D12" s="48"/>
      <c r="E12" s="42"/>
      <c r="F12" s="21"/>
      <c r="G12" s="27"/>
      <c r="H12" s="28"/>
      <c r="I12" s="29"/>
      <c r="J12" s="30"/>
      <c r="K12" s="30"/>
      <c r="L12" s="30" t="str">
        <f t="shared" si="0"/>
        <v/>
      </c>
    </row>
    <row r="13" spans="1:12" ht="15.75" customHeight="1">
      <c r="A13" s="21"/>
      <c r="B13" s="26"/>
      <c r="C13" s="21"/>
      <c r="D13" s="48"/>
      <c r="E13" s="42"/>
      <c r="F13" s="21"/>
      <c r="G13" s="27"/>
      <c r="H13" s="28"/>
      <c r="I13" s="29"/>
      <c r="J13" s="30"/>
      <c r="K13" s="30"/>
      <c r="L13" s="30" t="str">
        <f t="shared" si="0"/>
        <v/>
      </c>
    </row>
    <row r="14" spans="1:12" ht="15.75" customHeight="1">
      <c r="A14" s="21"/>
      <c r="B14" s="26"/>
      <c r="C14" s="21"/>
      <c r="D14" s="48"/>
      <c r="E14" s="42"/>
      <c r="F14" s="21"/>
      <c r="G14" s="27"/>
      <c r="H14" s="28"/>
      <c r="I14" s="29"/>
      <c r="J14" s="30"/>
      <c r="K14" s="30"/>
      <c r="L14" s="30" t="str">
        <f t="shared" si="0"/>
        <v/>
      </c>
    </row>
    <row r="15" spans="1:12" ht="15.75" customHeight="1">
      <c r="A15" s="21"/>
      <c r="B15" s="26"/>
      <c r="C15" s="21"/>
      <c r="D15" s="48"/>
      <c r="E15" s="42"/>
      <c r="F15" s="21"/>
      <c r="G15" s="27"/>
      <c r="H15" s="28"/>
      <c r="I15" s="29"/>
      <c r="J15" s="30"/>
      <c r="K15" s="30"/>
      <c r="L15" s="30" t="str">
        <f t="shared" si="0"/>
        <v/>
      </c>
    </row>
    <row r="16" spans="1:12" ht="15.75" customHeight="1">
      <c r="A16" s="21"/>
      <c r="B16" s="26"/>
      <c r="C16" s="21"/>
      <c r="D16" s="48"/>
      <c r="E16" s="42"/>
      <c r="F16" s="21"/>
      <c r="G16" s="27"/>
      <c r="H16" s="28"/>
      <c r="I16" s="29"/>
      <c r="J16" s="30"/>
      <c r="K16" s="30"/>
      <c r="L16" s="30" t="str">
        <f t="shared" si="0"/>
        <v/>
      </c>
    </row>
    <row r="17" spans="1:12" ht="15.75" customHeight="1">
      <c r="A17" s="21"/>
      <c r="B17" s="26"/>
      <c r="C17" s="21"/>
      <c r="D17" s="48"/>
      <c r="E17" s="42"/>
      <c r="F17" s="21"/>
      <c r="G17" s="27"/>
      <c r="H17" s="28"/>
      <c r="I17" s="29"/>
      <c r="J17" s="30"/>
      <c r="K17" s="30"/>
      <c r="L17" s="30" t="str">
        <f t="shared" si="0"/>
        <v/>
      </c>
    </row>
    <row r="18" spans="1:12" ht="15.75" customHeight="1">
      <c r="A18" s="21"/>
      <c r="B18" s="26"/>
      <c r="C18" s="21"/>
      <c r="D18" s="48"/>
      <c r="E18" s="42"/>
      <c r="F18" s="21"/>
      <c r="G18" s="27"/>
      <c r="H18" s="28"/>
      <c r="I18" s="29"/>
      <c r="J18" s="30"/>
      <c r="K18" s="30"/>
      <c r="L18" s="30" t="str">
        <f t="shared" si="0"/>
        <v/>
      </c>
    </row>
    <row r="19" spans="1:12" ht="15.75" customHeight="1">
      <c r="A19" s="21"/>
      <c r="B19" s="26"/>
      <c r="C19" s="21"/>
      <c r="D19" s="48"/>
      <c r="E19" s="42"/>
      <c r="F19" s="21"/>
      <c r="G19" s="27"/>
      <c r="H19" s="28"/>
      <c r="I19" s="29"/>
      <c r="J19" s="30"/>
      <c r="K19" s="30"/>
      <c r="L19" s="30" t="str">
        <f t="shared" si="0"/>
        <v/>
      </c>
    </row>
    <row r="20" spans="1:12" ht="15.75" customHeight="1">
      <c r="A20" s="21"/>
      <c r="B20" s="26"/>
      <c r="C20" s="21"/>
      <c r="D20" s="48"/>
      <c r="E20" s="42"/>
      <c r="F20" s="21"/>
      <c r="G20" s="27"/>
      <c r="H20" s="28"/>
      <c r="I20" s="29"/>
      <c r="J20" s="30"/>
      <c r="K20" s="30"/>
      <c r="L20" s="30" t="str">
        <f t="shared" si="0"/>
        <v/>
      </c>
    </row>
    <row r="21" spans="1:12" ht="15.75" customHeight="1">
      <c r="A21" s="21"/>
      <c r="B21" s="26"/>
      <c r="C21" s="21"/>
      <c r="D21" s="48"/>
      <c r="E21" s="42"/>
      <c r="F21" s="21"/>
      <c r="G21" s="27"/>
      <c r="H21" s="28"/>
      <c r="I21" s="29"/>
      <c r="J21" s="30"/>
      <c r="K21" s="30"/>
      <c r="L21" s="30" t="str">
        <f t="shared" si="0"/>
        <v/>
      </c>
    </row>
    <row r="22" spans="1:12" ht="15.75" customHeight="1">
      <c r="A22" s="21"/>
      <c r="B22" s="26"/>
      <c r="C22" s="21"/>
      <c r="D22" s="48"/>
      <c r="E22" s="42"/>
      <c r="F22" s="21"/>
      <c r="G22" s="27"/>
      <c r="H22" s="28"/>
      <c r="I22" s="29"/>
      <c r="J22" s="30"/>
      <c r="K22" s="30"/>
      <c r="L22" s="30" t="str">
        <f t="shared" si="0"/>
        <v/>
      </c>
    </row>
    <row r="23" spans="1:12" ht="15.75" customHeight="1">
      <c r="A23" s="21"/>
      <c r="B23" s="26"/>
      <c r="C23" s="21"/>
      <c r="D23" s="48"/>
      <c r="E23" s="42"/>
      <c r="F23" s="21"/>
      <c r="G23" s="27"/>
      <c r="H23" s="28"/>
      <c r="I23" s="29"/>
      <c r="J23" s="30"/>
      <c r="K23" s="30"/>
      <c r="L23" s="30" t="str">
        <f t="shared" si="0"/>
        <v/>
      </c>
    </row>
    <row r="24" spans="1:12" ht="15.75" customHeight="1">
      <c r="A24" s="21"/>
      <c r="B24" s="26"/>
      <c r="C24" s="21"/>
      <c r="D24" s="48"/>
      <c r="E24" s="42"/>
      <c r="F24" s="21"/>
      <c r="G24" s="27"/>
      <c r="H24" s="28"/>
      <c r="I24" s="29"/>
      <c r="J24" s="30"/>
      <c r="K24" s="30"/>
      <c r="L24" s="30" t="str">
        <f t="shared" si="0"/>
        <v/>
      </c>
    </row>
    <row r="25" spans="1:12" ht="15.75" customHeight="1">
      <c r="A25" s="21"/>
      <c r="B25" s="26"/>
      <c r="C25" s="21"/>
      <c r="D25" s="48"/>
      <c r="E25" s="42"/>
      <c r="F25" s="21"/>
      <c r="G25" s="27"/>
      <c r="H25" s="28"/>
      <c r="I25" s="29"/>
      <c r="J25" s="30"/>
      <c r="K25" s="30"/>
      <c r="L25" s="30" t="str">
        <f t="shared" si="0"/>
        <v/>
      </c>
    </row>
    <row r="26" spans="1:12" ht="15.75" customHeight="1">
      <c r="A26" s="21"/>
      <c r="B26" s="26"/>
      <c r="C26" s="21"/>
      <c r="D26" s="48"/>
      <c r="E26" s="42"/>
      <c r="F26" s="21"/>
      <c r="G26" s="27"/>
      <c r="H26" s="28"/>
      <c r="I26" s="29"/>
      <c r="J26" s="30"/>
      <c r="K26" s="30"/>
      <c r="L26" s="30"/>
    </row>
    <row r="27" spans="1:12" ht="15.75" customHeight="1">
      <c r="A27" s="619" t="s">
        <v>610</v>
      </c>
      <c r="B27" s="620"/>
      <c r="C27" s="31"/>
      <c r="D27" s="48"/>
      <c r="E27" s="31"/>
      <c r="F27" s="31"/>
      <c r="G27" s="27">
        <f>SUM(G6:G26)</f>
        <v>0</v>
      </c>
      <c r="H27" s="28"/>
      <c r="I27" s="29">
        <f>SUM(I6:I26)</f>
        <v>0</v>
      </c>
      <c r="J27" s="30"/>
      <c r="K27" s="30">
        <f>SUM(K6:K26)</f>
        <v>0</v>
      </c>
      <c r="L27" s="30" t="str">
        <f t="shared" si="0"/>
        <v/>
      </c>
    </row>
    <row r="28" spans="1:12" ht="15.75" customHeight="1">
      <c r="A28" s="34" t="e">
        <f>#REF!&amp;#REF!</f>
        <v>#REF!</v>
      </c>
      <c r="J28" s="19"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B1" location="交易性金融资产汇总!B8" display="返回"/>
    <hyperlink ref="A1" location="索引目录!E11" display="返回索引页"/>
  </hyperlinks>
  <printOptions horizontalCentered="1"/>
  <pageMargins left="0.35433070866141703" right="0.35433070866141703" top="0.78740157480314998" bottom="0.78740157480314998" header="1.02362204724409" footer="0.511811023622047"/>
  <pageSetup paperSize="9" scale="93" fitToHeight="0" orientation="landscape"/>
  <headerFooter alignWithMargins="0">
    <oddHeader>&amp;R&amp;"宋体,常规"&amp;10表&amp;"Times New Roman,常规"3-2-3
&amp;"宋体,常规"共&amp;"Times New Roman,常规"&amp;N&amp;"宋体,常规"页第&amp;"Times New Roman,常规"&amp;P&amp;"宋体,常规"页</oddHeader>
  </headerFooter>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98"/>
  <sheetViews>
    <sheetView workbookViewId="0">
      <pane ySplit="5" topLeftCell="A6" activePane="bottomLeft" state="frozen"/>
      <selection pane="bottomLeft" activeCell="A2" sqref="A2:L2"/>
    </sheetView>
  </sheetViews>
  <sheetFormatPr defaultColWidth="9" defaultRowHeight="15.75" customHeight="1" outlineLevelCol="1"/>
  <cols>
    <col min="1" max="1" width="5.25" style="13" customWidth="1"/>
    <col min="2" max="2" width="29.375" style="13" customWidth="1"/>
    <col min="3" max="3" width="16" style="13" customWidth="1"/>
    <col min="4" max="4" width="7.625" style="46" customWidth="1"/>
    <col min="5" max="5" width="7.75" style="46" customWidth="1"/>
    <col min="6" max="6" width="9" style="13"/>
    <col min="7" max="8" width="16.375" style="185" customWidth="1" outlineLevel="1"/>
    <col min="9" max="9" width="13.125" style="185" customWidth="1"/>
    <col min="10" max="11" width="14.625" style="185" customWidth="1" outlineLevel="1"/>
    <col min="12" max="12" width="14.625" style="13" customWidth="1"/>
    <col min="13" max="16384" width="9" style="13"/>
  </cols>
  <sheetData>
    <row r="1" spans="1:12" ht="12.75">
      <c r="A1" s="345" t="s">
        <v>272</v>
      </c>
      <c r="B1" s="99" t="s">
        <v>452</v>
      </c>
      <c r="C1" s="99"/>
      <c r="D1" s="47"/>
      <c r="E1" s="47"/>
      <c r="F1" s="18"/>
      <c r="G1" s="18"/>
      <c r="H1" s="18"/>
      <c r="I1" s="18"/>
      <c r="J1" s="18"/>
      <c r="K1" s="18"/>
      <c r="L1" s="18"/>
    </row>
    <row r="2" spans="1:12" s="11" customFormat="1" ht="30" customHeight="1">
      <c r="A2" s="607" t="s">
        <v>621</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08"/>
      <c r="J3" s="618"/>
      <c r="K3" s="618"/>
      <c r="L3" s="618"/>
    </row>
    <row r="4" spans="1:12" ht="15.75" customHeight="1">
      <c r="A4" s="19" t="e">
        <f>#REF!&amp;#REF!</f>
        <v>#REF!</v>
      </c>
      <c r="L4" s="20" t="s">
        <v>275</v>
      </c>
    </row>
    <row r="5" spans="1:12" s="12" customFormat="1" ht="15.75" customHeight="1">
      <c r="A5" s="21" t="s">
        <v>454</v>
      </c>
      <c r="B5" s="21" t="s">
        <v>622</v>
      </c>
      <c r="C5" s="21" t="s">
        <v>623</v>
      </c>
      <c r="D5" s="48" t="s">
        <v>624</v>
      </c>
      <c r="E5" s="48" t="s">
        <v>625</v>
      </c>
      <c r="F5" s="21" t="s">
        <v>614</v>
      </c>
      <c r="G5" s="257" t="s">
        <v>456</v>
      </c>
      <c r="H5" s="314" t="s">
        <v>582</v>
      </c>
      <c r="I5" s="33" t="s">
        <v>457</v>
      </c>
      <c r="J5" s="213" t="s">
        <v>458</v>
      </c>
      <c r="K5" s="213" t="s">
        <v>460</v>
      </c>
      <c r="L5" s="21" t="s">
        <v>583</v>
      </c>
    </row>
    <row r="6" spans="1:12" ht="15.75" customHeight="1">
      <c r="A6" s="21">
        <v>1</v>
      </c>
      <c r="B6" s="26"/>
      <c r="C6" s="26"/>
      <c r="D6" s="48"/>
      <c r="E6" s="48"/>
      <c r="F6" s="31"/>
      <c r="G6" s="346"/>
      <c r="H6" s="319"/>
      <c r="I6" s="104">
        <f>G6+H6</f>
        <v>0</v>
      </c>
      <c r="J6" s="100">
        <f>I6</f>
        <v>0</v>
      </c>
      <c r="K6" s="30" t="str">
        <f>IF(I6=0,"",(J6-I6)/I6*100)</f>
        <v/>
      </c>
      <c r="L6" s="31"/>
    </row>
    <row r="7" spans="1:12" ht="15.75" customHeight="1">
      <c r="A7" s="65"/>
      <c r="B7" s="59"/>
      <c r="C7" s="54"/>
      <c r="D7" s="48"/>
      <c r="E7" s="48"/>
      <c r="F7" s="30"/>
      <c r="G7" s="104"/>
      <c r="H7" s="319"/>
      <c r="I7" s="104"/>
      <c r="J7" s="100"/>
      <c r="K7" s="30"/>
      <c r="L7" s="31"/>
    </row>
    <row r="8" spans="1:12" ht="15.75" customHeight="1">
      <c r="A8" s="65"/>
      <c r="B8" s="59"/>
      <c r="C8" s="54"/>
      <c r="D8" s="48"/>
      <c r="E8" s="48"/>
      <c r="F8" s="30"/>
      <c r="G8" s="104"/>
      <c r="H8" s="319"/>
      <c r="I8" s="104"/>
      <c r="J8" s="100"/>
      <c r="K8" s="30"/>
      <c r="L8" s="31"/>
    </row>
    <row r="9" spans="1:12" ht="15.75" customHeight="1">
      <c r="A9" s="65"/>
      <c r="B9" s="59"/>
      <c r="C9" s="54"/>
      <c r="D9" s="48"/>
      <c r="E9" s="48"/>
      <c r="F9" s="30"/>
      <c r="G9" s="104"/>
      <c r="H9" s="319"/>
      <c r="I9" s="104"/>
      <c r="J9" s="100"/>
      <c r="K9" s="30"/>
      <c r="L9" s="31"/>
    </row>
    <row r="10" spans="1:12" ht="15.75" customHeight="1">
      <c r="A10" s="65"/>
      <c r="B10" s="59"/>
      <c r="C10" s="54"/>
      <c r="D10" s="48"/>
      <c r="E10" s="48"/>
      <c r="F10" s="30"/>
      <c r="G10" s="104"/>
      <c r="H10" s="319"/>
      <c r="I10" s="104"/>
      <c r="J10" s="100"/>
      <c r="K10" s="30"/>
      <c r="L10" s="31"/>
    </row>
    <row r="11" spans="1:12" ht="15.75" customHeight="1">
      <c r="A11" s="65"/>
      <c r="B11" s="59"/>
      <c r="C11" s="54"/>
      <c r="D11" s="48"/>
      <c r="E11" s="48"/>
      <c r="F11" s="30"/>
      <c r="G11" s="104"/>
      <c r="H11" s="319"/>
      <c r="I11" s="104"/>
      <c r="J11" s="100"/>
      <c r="K11" s="30"/>
      <c r="L11" s="31"/>
    </row>
    <row r="12" spans="1:12" ht="15.75" customHeight="1">
      <c r="A12" s="65"/>
      <c r="B12" s="59"/>
      <c r="C12" s="54"/>
      <c r="D12" s="48"/>
      <c r="E12" s="48"/>
      <c r="F12" s="30"/>
      <c r="G12" s="104"/>
      <c r="H12" s="319"/>
      <c r="I12" s="104"/>
      <c r="J12" s="100"/>
      <c r="K12" s="30"/>
      <c r="L12" s="31"/>
    </row>
    <row r="13" spans="1:12" ht="15.75" customHeight="1">
      <c r="A13" s="21"/>
      <c r="B13" s="26"/>
      <c r="C13" s="26"/>
      <c r="D13" s="48"/>
      <c r="E13" s="48"/>
      <c r="F13" s="31"/>
      <c r="G13" s="346"/>
      <c r="H13" s="319"/>
      <c r="I13" s="104"/>
      <c r="J13" s="100"/>
      <c r="K13" s="30"/>
      <c r="L13" s="31"/>
    </row>
    <row r="14" spans="1:12" ht="15.75" customHeight="1">
      <c r="A14" s="21"/>
      <c r="B14" s="26"/>
      <c r="C14" s="26"/>
      <c r="D14" s="48"/>
      <c r="E14" s="48"/>
      <c r="F14" s="31"/>
      <c r="G14" s="346"/>
      <c r="H14" s="319"/>
      <c r="I14" s="104"/>
      <c r="J14" s="100"/>
      <c r="K14" s="30"/>
      <c r="L14" s="31"/>
    </row>
    <row r="15" spans="1:12" ht="15.75" customHeight="1">
      <c r="A15" s="21"/>
      <c r="B15" s="26"/>
      <c r="C15" s="26"/>
      <c r="D15" s="48"/>
      <c r="E15" s="48"/>
      <c r="F15" s="31"/>
      <c r="G15" s="346"/>
      <c r="H15" s="319"/>
      <c r="I15" s="104"/>
      <c r="J15" s="100"/>
      <c r="K15" s="30"/>
      <c r="L15" s="31"/>
    </row>
    <row r="16" spans="1:12" ht="15.75" customHeight="1">
      <c r="A16" s="21"/>
      <c r="B16" s="26"/>
      <c r="C16" s="26"/>
      <c r="D16" s="48"/>
      <c r="E16" s="48"/>
      <c r="F16" s="31"/>
      <c r="G16" s="346"/>
      <c r="H16" s="319"/>
      <c r="I16" s="104"/>
      <c r="J16" s="100"/>
      <c r="K16" s="30"/>
      <c r="L16" s="31"/>
    </row>
    <row r="17" spans="1:12" ht="15.75" customHeight="1">
      <c r="A17" s="21"/>
      <c r="B17" s="26"/>
      <c r="C17" s="26"/>
      <c r="D17" s="48"/>
      <c r="E17" s="48"/>
      <c r="F17" s="31"/>
      <c r="G17" s="346"/>
      <c r="H17" s="319"/>
      <c r="I17" s="104"/>
      <c r="J17" s="100"/>
      <c r="K17" s="30"/>
      <c r="L17" s="31"/>
    </row>
    <row r="18" spans="1:12" ht="15.75" customHeight="1">
      <c r="A18" s="21"/>
      <c r="B18" s="26"/>
      <c r="C18" s="26"/>
      <c r="D18" s="48"/>
      <c r="E18" s="48"/>
      <c r="F18" s="31"/>
      <c r="G18" s="346"/>
      <c r="H18" s="319"/>
      <c r="I18" s="104"/>
      <c r="J18" s="100"/>
      <c r="K18" s="30"/>
      <c r="L18" s="31"/>
    </row>
    <row r="19" spans="1:12" ht="15.75" customHeight="1">
      <c r="A19" s="21"/>
      <c r="B19" s="26"/>
      <c r="C19" s="26"/>
      <c r="D19" s="48"/>
      <c r="E19" s="48"/>
      <c r="F19" s="31"/>
      <c r="G19" s="346"/>
      <c r="H19" s="319"/>
      <c r="I19" s="104"/>
      <c r="J19" s="100"/>
      <c r="K19" s="30"/>
      <c r="L19" s="31"/>
    </row>
    <row r="20" spans="1:12" ht="15.75" customHeight="1">
      <c r="A20" s="21"/>
      <c r="B20" s="26"/>
      <c r="C20" s="26"/>
      <c r="D20" s="48"/>
      <c r="E20" s="48"/>
      <c r="F20" s="31"/>
      <c r="G20" s="346"/>
      <c r="H20" s="319"/>
      <c r="I20" s="104"/>
      <c r="J20" s="100"/>
      <c r="K20" s="30"/>
      <c r="L20" s="31"/>
    </row>
    <row r="21" spans="1:12" ht="15.75" customHeight="1">
      <c r="A21" s="21"/>
      <c r="B21" s="26"/>
      <c r="C21" s="26"/>
      <c r="D21" s="48"/>
      <c r="E21" s="48"/>
      <c r="F21" s="31"/>
      <c r="G21" s="346"/>
      <c r="H21" s="319"/>
      <c r="I21" s="104"/>
      <c r="J21" s="100"/>
      <c r="K21" s="30"/>
      <c r="L21" s="31"/>
    </row>
    <row r="22" spans="1:12" ht="15.75" customHeight="1">
      <c r="A22" s="21"/>
      <c r="B22" s="26"/>
      <c r="C22" s="26"/>
      <c r="D22" s="48"/>
      <c r="E22" s="48"/>
      <c r="F22" s="31"/>
      <c r="G22" s="346"/>
      <c r="H22" s="319"/>
      <c r="I22" s="104"/>
      <c r="J22" s="100"/>
      <c r="K22" s="30"/>
      <c r="L22" s="31"/>
    </row>
    <row r="23" spans="1:12" ht="15.75" customHeight="1">
      <c r="A23" s="21"/>
      <c r="B23" s="26"/>
      <c r="C23" s="26"/>
      <c r="D23" s="48"/>
      <c r="E23" s="48"/>
      <c r="F23" s="31"/>
      <c r="G23" s="346"/>
      <c r="H23" s="319"/>
      <c r="I23" s="104"/>
      <c r="J23" s="100"/>
      <c r="K23" s="30"/>
      <c r="L23" s="31"/>
    </row>
    <row r="24" spans="1:12" ht="15.75" customHeight="1">
      <c r="A24" s="21"/>
      <c r="B24" s="26"/>
      <c r="C24" s="26"/>
      <c r="D24" s="48"/>
      <c r="E24" s="48"/>
      <c r="F24" s="31"/>
      <c r="G24" s="346"/>
      <c r="H24" s="319"/>
      <c r="I24" s="104"/>
      <c r="J24" s="100"/>
      <c r="K24" s="30" t="str">
        <f>IF(I24=0,"",(J24-I24)/I24*100)</f>
        <v/>
      </c>
      <c r="L24" s="31" t="s">
        <v>626</v>
      </c>
    </row>
    <row r="25" spans="1:12" ht="15.75" customHeight="1">
      <c r="A25" s="21"/>
      <c r="B25" s="26"/>
      <c r="C25" s="26"/>
      <c r="D25" s="48"/>
      <c r="E25" s="48"/>
      <c r="F25" s="31"/>
      <c r="G25" s="346"/>
      <c r="H25" s="319"/>
      <c r="I25" s="104"/>
      <c r="J25" s="100"/>
      <c r="K25" s="30" t="str">
        <f>IF(I25=0,"",(J25-I25)/I25*100)</f>
        <v/>
      </c>
      <c r="L25" s="31" t="s">
        <v>626</v>
      </c>
    </row>
    <row r="26" spans="1:12" ht="15.75" customHeight="1">
      <c r="A26" s="21"/>
      <c r="B26" s="26"/>
      <c r="C26" s="26"/>
      <c r="D26" s="48"/>
      <c r="E26" s="48"/>
      <c r="F26" s="31"/>
      <c r="G26" s="346"/>
      <c r="H26" s="319"/>
      <c r="I26" s="104"/>
      <c r="J26" s="100"/>
      <c r="K26" s="30" t="str">
        <f>IF(I26=0,"",(J26-I26)/I26*100)</f>
        <v/>
      </c>
      <c r="L26" s="31" t="s">
        <v>626</v>
      </c>
    </row>
    <row r="27" spans="1:12" ht="15.75" customHeight="1">
      <c r="A27" s="619" t="s">
        <v>627</v>
      </c>
      <c r="B27" s="620"/>
      <c r="C27" s="33"/>
      <c r="D27" s="48"/>
      <c r="E27" s="48"/>
      <c r="F27" s="31"/>
      <c r="G27" s="27">
        <f>SUM(G6:G26)</f>
        <v>0</v>
      </c>
      <c r="H27" s="28"/>
      <c r="I27" s="29">
        <f>SUM(I6:I26)</f>
        <v>0</v>
      </c>
      <c r="J27" s="30">
        <f>SUM(J6:J26)</f>
        <v>0</v>
      </c>
      <c r="K27" s="30" t="str">
        <f>IF(I27=0,"",(J27-I27)/I27*100)</f>
        <v/>
      </c>
      <c r="L27" s="31"/>
    </row>
    <row r="28" spans="1:12" ht="15.75" customHeight="1">
      <c r="A28" s="34" t="e">
        <f>#REF!&amp;#REF!</f>
        <v>#REF!</v>
      </c>
      <c r="J28" s="19" t="e">
        <f>"评估人员："&amp;#REF!</f>
        <v>#REF!</v>
      </c>
    </row>
    <row r="29" spans="1:12" ht="15.75" customHeight="1">
      <c r="A29" s="34" t="e">
        <f>CONCATENATE(#REF!,#REF!,#REF!,#REF!,#REF!,#REF!,#REF!)</f>
        <v>#REF!</v>
      </c>
    </row>
    <row r="31" spans="1:12" ht="15.75" hidden="1" customHeight="1">
      <c r="B31" s="26"/>
      <c r="C31" s="26"/>
      <c r="D31" s="48"/>
      <c r="E31" s="48"/>
      <c r="F31" s="31"/>
      <c r="G31" s="27"/>
      <c r="H31" s="347"/>
    </row>
    <row r="32" spans="1:12" ht="15.75" hidden="1" customHeight="1">
      <c r="B32" s="26"/>
      <c r="C32" s="26"/>
      <c r="D32" s="48"/>
      <c r="E32" s="48"/>
      <c r="F32" s="31"/>
      <c r="G32" s="27"/>
      <c r="H32" s="347"/>
    </row>
    <row r="33" spans="2:10" ht="15.75" hidden="1" customHeight="1">
      <c r="B33" s="26"/>
      <c r="C33" s="26"/>
      <c r="D33" s="48"/>
      <c r="E33" s="48"/>
      <c r="F33" s="31"/>
      <c r="G33" s="27"/>
      <c r="H33" s="347"/>
    </row>
    <row r="34" spans="2:10" ht="15.75" hidden="1" customHeight="1">
      <c r="B34" s="26" t="s">
        <v>628</v>
      </c>
      <c r="C34" s="26"/>
      <c r="D34" s="48">
        <v>39093</v>
      </c>
      <c r="E34" s="48">
        <v>39274</v>
      </c>
      <c r="F34" s="31"/>
      <c r="G34" s="27">
        <v>50000</v>
      </c>
      <c r="H34" s="347"/>
      <c r="J34" s="185">
        <v>1500000</v>
      </c>
    </row>
    <row r="35" spans="2:10" ht="15.75" hidden="1" customHeight="1">
      <c r="B35" s="26" t="s">
        <v>628</v>
      </c>
      <c r="C35" s="26"/>
      <c r="D35" s="48">
        <v>39107</v>
      </c>
      <c r="E35" s="48">
        <v>39288</v>
      </c>
      <c r="F35" s="31"/>
      <c r="G35" s="27">
        <v>50000</v>
      </c>
      <c r="H35" s="347"/>
      <c r="J35" s="185">
        <v>43305.599999999999</v>
      </c>
    </row>
    <row r="36" spans="2:10" ht="15.75" hidden="1" customHeight="1">
      <c r="B36" s="26"/>
      <c r="C36" s="26"/>
      <c r="D36" s="48"/>
      <c r="E36" s="48"/>
      <c r="F36" s="31"/>
      <c r="G36" s="27"/>
      <c r="H36" s="347"/>
      <c r="J36" s="185">
        <v>150000</v>
      </c>
    </row>
    <row r="37" spans="2:10" ht="15.75" hidden="1" customHeight="1">
      <c r="B37" s="26"/>
      <c r="C37" s="26"/>
      <c r="D37" s="48"/>
      <c r="E37" s="48"/>
      <c r="F37" s="31"/>
      <c r="G37" s="27"/>
      <c r="H37" s="347"/>
    </row>
    <row r="38" spans="2:10" ht="15.75" hidden="1" customHeight="1">
      <c r="B38" s="26"/>
      <c r="C38" s="26"/>
      <c r="D38" s="48"/>
      <c r="E38" s="48"/>
      <c r="F38" s="31"/>
      <c r="G38" s="27"/>
      <c r="H38" s="347"/>
    </row>
    <row r="39" spans="2:10" ht="15.75" hidden="1" customHeight="1">
      <c r="B39" s="26"/>
      <c r="C39" s="26"/>
      <c r="D39" s="48"/>
      <c r="E39" s="48"/>
      <c r="F39" s="31"/>
      <c r="G39" s="27"/>
      <c r="H39" s="347"/>
    </row>
    <row r="40" spans="2:10" ht="15.75" hidden="1" customHeight="1">
      <c r="B40" s="26" t="s">
        <v>629</v>
      </c>
      <c r="C40" s="26"/>
      <c r="D40" s="48">
        <v>39092</v>
      </c>
      <c r="E40" s="48">
        <v>39273</v>
      </c>
      <c r="F40" s="31"/>
      <c r="G40" s="27">
        <v>400000</v>
      </c>
      <c r="H40" s="347"/>
      <c r="J40" s="185">
        <f>SUM(J34:J39)</f>
        <v>1693305.6</v>
      </c>
    </row>
    <row r="41" spans="2:10" ht="15.75" hidden="1" customHeight="1">
      <c r="B41" s="26" t="s">
        <v>629</v>
      </c>
      <c r="C41" s="26"/>
      <c r="D41" s="48">
        <v>39125</v>
      </c>
      <c r="E41" s="48">
        <v>39306</v>
      </c>
      <c r="F41" s="31"/>
      <c r="G41" s="27">
        <v>100000</v>
      </c>
      <c r="H41" s="347"/>
    </row>
    <row r="42" spans="2:10" ht="15.75" hidden="1" customHeight="1">
      <c r="B42" s="26"/>
      <c r="C42" s="26"/>
      <c r="D42" s="48"/>
      <c r="E42" s="48"/>
      <c r="F42" s="31"/>
      <c r="G42" s="27"/>
      <c r="H42" s="347"/>
    </row>
    <row r="43" spans="2:10" ht="15.75" hidden="1" customHeight="1">
      <c r="B43" s="26" t="s">
        <v>629</v>
      </c>
      <c r="C43" s="26"/>
      <c r="D43" s="48">
        <v>39122</v>
      </c>
      <c r="E43" s="48">
        <v>39303</v>
      </c>
      <c r="F43" s="31"/>
      <c r="G43" s="27">
        <v>100000</v>
      </c>
      <c r="H43" s="347"/>
    </row>
    <row r="44" spans="2:10" ht="15.75" hidden="1" customHeight="1">
      <c r="B44" s="26" t="s">
        <v>630</v>
      </c>
      <c r="C44" s="26"/>
      <c r="D44" s="48">
        <v>39097</v>
      </c>
      <c r="E44" s="48">
        <v>39278</v>
      </c>
      <c r="F44" s="31"/>
      <c r="G44" s="27">
        <v>60000</v>
      </c>
      <c r="H44" s="347"/>
    </row>
    <row r="45" spans="2:10" ht="15.75" hidden="1" customHeight="1">
      <c r="B45" s="26" t="s">
        <v>631</v>
      </c>
      <c r="C45" s="26"/>
      <c r="D45" s="48">
        <v>39127</v>
      </c>
      <c r="E45" s="48">
        <v>39308</v>
      </c>
      <c r="F45" s="31"/>
      <c r="G45" s="27">
        <v>100000</v>
      </c>
      <c r="H45" s="347"/>
    </row>
    <row r="46" spans="2:10" ht="15.75" hidden="1" customHeight="1">
      <c r="B46" s="26"/>
      <c r="C46" s="26"/>
      <c r="D46" s="48"/>
      <c r="E46" s="48"/>
      <c r="F46" s="31"/>
      <c r="G46" s="27"/>
      <c r="H46" s="347"/>
    </row>
    <row r="47" spans="2:10" ht="15.75" hidden="1" customHeight="1">
      <c r="B47" s="26"/>
      <c r="C47" s="26"/>
      <c r="D47" s="48"/>
      <c r="E47" s="48"/>
      <c r="F47" s="31"/>
      <c r="G47" s="27"/>
      <c r="H47" s="347"/>
    </row>
    <row r="48" spans="2:10" ht="15.75" hidden="1" customHeight="1">
      <c r="B48" s="26"/>
      <c r="C48" s="26"/>
      <c r="D48" s="48"/>
      <c r="E48" s="48"/>
      <c r="F48" s="31"/>
      <c r="G48" s="27"/>
      <c r="H48" s="347"/>
    </row>
    <row r="49" spans="2:8" ht="15.75" hidden="1" customHeight="1">
      <c r="B49" s="26"/>
      <c r="C49" s="26"/>
      <c r="D49" s="48"/>
      <c r="E49" s="48"/>
      <c r="F49" s="31"/>
      <c r="G49" s="27"/>
      <c r="H49" s="347"/>
    </row>
    <row r="50" spans="2:8" ht="15.75" hidden="1" customHeight="1">
      <c r="B50" s="26" t="s">
        <v>629</v>
      </c>
      <c r="C50" s="26"/>
      <c r="D50" s="48">
        <v>39087</v>
      </c>
      <c r="E50" s="48">
        <v>39268</v>
      </c>
      <c r="F50" s="31"/>
      <c r="G50" s="27">
        <v>122740</v>
      </c>
      <c r="H50" s="347"/>
    </row>
    <row r="51" spans="2:8" ht="15.75" hidden="1" customHeight="1">
      <c r="B51" s="26" t="s">
        <v>629</v>
      </c>
      <c r="C51" s="26"/>
      <c r="D51" s="48">
        <v>39111</v>
      </c>
      <c r="E51" s="48">
        <v>39292</v>
      </c>
      <c r="F51" s="31"/>
      <c r="G51" s="27">
        <v>285114</v>
      </c>
      <c r="H51" s="347"/>
    </row>
    <row r="52" spans="2:8" ht="15.75" hidden="1" customHeight="1">
      <c r="B52" s="26" t="s">
        <v>629</v>
      </c>
      <c r="C52" s="26"/>
      <c r="D52" s="48">
        <v>39099</v>
      </c>
      <c r="E52" s="48">
        <v>39280</v>
      </c>
      <c r="F52" s="31"/>
      <c r="G52" s="27">
        <v>80000</v>
      </c>
      <c r="H52" s="347"/>
    </row>
    <row r="53" spans="2:8" ht="15.75" hidden="1" customHeight="1">
      <c r="B53" s="26" t="s">
        <v>629</v>
      </c>
      <c r="C53" s="26"/>
      <c r="D53" s="48">
        <v>39139</v>
      </c>
      <c r="E53" s="48">
        <v>39320</v>
      </c>
      <c r="F53" s="31"/>
      <c r="G53" s="27">
        <v>100000</v>
      </c>
      <c r="H53" s="347"/>
    </row>
    <row r="54" spans="2:8" ht="15.75" hidden="1" customHeight="1">
      <c r="B54" s="26"/>
      <c r="C54" s="26"/>
      <c r="D54" s="48"/>
      <c r="E54" s="48"/>
      <c r="F54" s="31"/>
      <c r="G54" s="27"/>
      <c r="H54" s="347"/>
    </row>
    <row r="55" spans="2:8" ht="15.75" hidden="1" customHeight="1">
      <c r="B55" s="26" t="s">
        <v>629</v>
      </c>
      <c r="C55" s="26"/>
      <c r="D55" s="48">
        <v>39139</v>
      </c>
      <c r="E55" s="48">
        <v>39320</v>
      </c>
      <c r="F55" s="31"/>
      <c r="G55" s="27">
        <v>180000</v>
      </c>
      <c r="H55" s="347"/>
    </row>
    <row r="56" spans="2:8" ht="15.75" hidden="1" customHeight="1">
      <c r="B56" s="26"/>
      <c r="C56" s="26"/>
      <c r="D56" s="48"/>
      <c r="E56" s="48"/>
      <c r="F56" s="31"/>
      <c r="G56" s="27"/>
      <c r="H56" s="347"/>
    </row>
    <row r="57" spans="2:8" ht="15.75" hidden="1" customHeight="1">
      <c r="B57" s="26"/>
      <c r="C57" s="26"/>
      <c r="D57" s="48"/>
      <c r="E57" s="48"/>
      <c r="F57" s="31"/>
      <c r="G57" s="27"/>
      <c r="H57" s="347"/>
    </row>
    <row r="58" spans="2:8" ht="15.75" hidden="1" customHeight="1">
      <c r="B58" s="26"/>
      <c r="C58" s="26"/>
      <c r="D58" s="48"/>
      <c r="E58" s="48"/>
      <c r="F58" s="31"/>
      <c r="G58" s="27"/>
      <c r="H58" s="347"/>
    </row>
    <row r="59" spans="2:8" ht="15.75" hidden="1" customHeight="1">
      <c r="B59" s="26"/>
      <c r="C59" s="26"/>
      <c r="D59" s="48"/>
      <c r="E59" s="48"/>
      <c r="F59" s="31"/>
      <c r="G59" s="27"/>
      <c r="H59" s="347"/>
    </row>
    <row r="60" spans="2:8" ht="15.75" hidden="1" customHeight="1">
      <c r="B60" s="26"/>
      <c r="C60" s="26"/>
      <c r="D60" s="48"/>
      <c r="E60" s="48"/>
      <c r="F60" s="31"/>
      <c r="G60" s="27"/>
      <c r="H60" s="347"/>
    </row>
    <row r="61" spans="2:8" ht="15.75" hidden="1" customHeight="1">
      <c r="B61" s="26"/>
      <c r="C61" s="26"/>
      <c r="D61" s="48"/>
      <c r="E61" s="48"/>
      <c r="F61" s="31"/>
      <c r="G61" s="27"/>
      <c r="H61" s="347"/>
    </row>
    <row r="62" spans="2:8" ht="15.75" hidden="1" customHeight="1">
      <c r="B62" s="26"/>
      <c r="C62" s="26"/>
      <c r="D62" s="48"/>
      <c r="E62" s="48"/>
      <c r="F62" s="31"/>
      <c r="G62" s="27"/>
      <c r="H62" s="347"/>
    </row>
    <row r="63" spans="2:8" ht="15.75" hidden="1" customHeight="1">
      <c r="B63" s="26"/>
      <c r="C63" s="26"/>
      <c r="D63" s="48"/>
      <c r="E63" s="48"/>
      <c r="F63" s="31"/>
      <c r="G63" s="27"/>
      <c r="H63" s="347"/>
    </row>
    <row r="64" spans="2:8" ht="15.75" hidden="1" customHeight="1">
      <c r="B64" s="26"/>
      <c r="C64" s="26"/>
      <c r="D64" s="48"/>
      <c r="E64" s="48"/>
      <c r="F64" s="31"/>
      <c r="G64" s="27"/>
      <c r="H64" s="347"/>
    </row>
    <row r="65" spans="2:8" ht="15.75" hidden="1" customHeight="1">
      <c r="B65" s="26"/>
      <c r="C65" s="26"/>
      <c r="D65" s="48"/>
      <c r="E65" s="48"/>
      <c r="F65" s="31"/>
      <c r="G65" s="27"/>
      <c r="H65" s="347"/>
    </row>
    <row r="66" spans="2:8" ht="15.75" hidden="1" customHeight="1">
      <c r="B66" s="26"/>
      <c r="C66" s="26"/>
      <c r="D66" s="48"/>
      <c r="E66" s="48"/>
      <c r="F66" s="31"/>
      <c r="G66" s="27"/>
      <c r="H66" s="347"/>
    </row>
    <row r="67" spans="2:8" ht="15.75" hidden="1" customHeight="1">
      <c r="B67" s="26"/>
      <c r="C67" s="26"/>
      <c r="D67" s="48"/>
      <c r="E67" s="48"/>
      <c r="F67" s="31"/>
      <c r="G67" s="27"/>
      <c r="H67" s="347"/>
    </row>
    <row r="68" spans="2:8" ht="15.75" hidden="1" customHeight="1">
      <c r="B68" s="26" t="s">
        <v>629</v>
      </c>
      <c r="C68" s="26"/>
      <c r="D68" s="48">
        <v>39097</v>
      </c>
      <c r="E68" s="48">
        <v>39278</v>
      </c>
      <c r="F68" s="31"/>
      <c r="G68" s="27">
        <v>48400</v>
      </c>
      <c r="H68" s="347"/>
    </row>
    <row r="69" spans="2:8" ht="15.75" hidden="1" customHeight="1">
      <c r="B69" s="26"/>
      <c r="C69" s="26"/>
      <c r="D69" s="48"/>
      <c r="E69" s="48"/>
      <c r="F69" s="31"/>
      <c r="G69" s="27"/>
      <c r="H69" s="347"/>
    </row>
    <row r="70" spans="2:8" ht="15.75" hidden="1" customHeight="1">
      <c r="B70" s="26"/>
      <c r="C70" s="26"/>
      <c r="D70" s="48"/>
      <c r="E70" s="48"/>
      <c r="F70" s="31"/>
      <c r="G70" s="27"/>
      <c r="H70" s="347"/>
    </row>
    <row r="71" spans="2:8" ht="15.75" hidden="1" customHeight="1">
      <c r="B71" s="26"/>
      <c r="C71" s="26"/>
      <c r="D71" s="48"/>
      <c r="E71" s="48"/>
      <c r="F71" s="31"/>
      <c r="G71" s="27"/>
      <c r="H71" s="347"/>
    </row>
    <row r="72" spans="2:8" ht="15.75" hidden="1" customHeight="1">
      <c r="B72" s="26" t="s">
        <v>632</v>
      </c>
      <c r="C72" s="26"/>
      <c r="D72" s="48">
        <v>39129</v>
      </c>
      <c r="E72" s="48">
        <v>39310</v>
      </c>
      <c r="F72" s="31"/>
      <c r="G72" s="27">
        <v>100000</v>
      </c>
      <c r="H72" s="347"/>
    </row>
    <row r="73" spans="2:8" ht="15.75" hidden="1" customHeight="1">
      <c r="B73" s="26"/>
      <c r="C73" s="26"/>
      <c r="D73" s="48"/>
      <c r="E73" s="48"/>
      <c r="F73" s="31"/>
      <c r="G73" s="27"/>
      <c r="H73" s="347"/>
    </row>
    <row r="74" spans="2:8" ht="15.75" hidden="1" customHeight="1">
      <c r="B74" s="26"/>
      <c r="C74" s="26"/>
      <c r="D74" s="48"/>
      <c r="E74" s="48"/>
      <c r="F74" s="31"/>
      <c r="G74" s="27"/>
      <c r="H74" s="347"/>
    </row>
    <row r="75" spans="2:8" ht="15.75" hidden="1" customHeight="1">
      <c r="B75" s="26"/>
      <c r="C75" s="26"/>
      <c r="D75" s="48"/>
      <c r="E75" s="48"/>
      <c r="F75" s="31"/>
      <c r="G75" s="27"/>
      <c r="H75" s="347"/>
    </row>
    <row r="76" spans="2:8" ht="15.75" hidden="1" customHeight="1">
      <c r="B76" s="26"/>
      <c r="C76" s="26"/>
      <c r="D76" s="48"/>
      <c r="E76" s="48"/>
      <c r="F76" s="31"/>
      <c r="G76" s="27">
        <f>SUM(G34:G75)</f>
        <v>1776254</v>
      </c>
      <c r="H76" s="347"/>
    </row>
    <row r="77" spans="2:8" ht="15.75" hidden="1" customHeight="1">
      <c r="B77" s="26"/>
      <c r="C77" s="26"/>
      <c r="D77" s="48"/>
      <c r="E77" s="48"/>
      <c r="F77" s="31"/>
      <c r="G77" s="27"/>
      <c r="H77" s="347"/>
    </row>
    <row r="78" spans="2:8" ht="15.75" hidden="1" customHeight="1">
      <c r="B78" s="26"/>
      <c r="C78" s="26"/>
      <c r="D78" s="48"/>
      <c r="E78" s="48"/>
      <c r="F78" s="31"/>
      <c r="G78" s="27"/>
      <c r="H78" s="347"/>
    </row>
    <row r="79" spans="2:8" ht="15.75" hidden="1" customHeight="1">
      <c r="B79" s="26"/>
      <c r="C79" s="26"/>
      <c r="D79" s="48"/>
      <c r="E79" s="48"/>
      <c r="F79" s="31"/>
      <c r="G79" s="27"/>
      <c r="H79" s="347"/>
    </row>
    <row r="80" spans="2:8" ht="15.75" hidden="1" customHeight="1">
      <c r="B80" s="26"/>
      <c r="C80" s="26"/>
      <c r="D80" s="48"/>
      <c r="E80" s="48"/>
      <c r="F80" s="31"/>
      <c r="G80" s="27"/>
      <c r="H80" s="347"/>
    </row>
    <row r="81" spans="2:8" ht="15.75" hidden="1" customHeight="1">
      <c r="B81" s="26"/>
      <c r="C81" s="26"/>
      <c r="D81" s="48"/>
      <c r="E81" s="48"/>
      <c r="F81" s="31"/>
      <c r="G81" s="27"/>
      <c r="H81" s="347"/>
    </row>
    <row r="82" spans="2:8" ht="15.75" hidden="1" customHeight="1">
      <c r="B82" s="26"/>
      <c r="C82" s="26"/>
      <c r="D82" s="48"/>
      <c r="E82" s="48"/>
      <c r="F82" s="31"/>
      <c r="G82" s="27"/>
      <c r="H82" s="347"/>
    </row>
    <row r="83" spans="2:8" ht="15.75" hidden="1" customHeight="1">
      <c r="B83" s="26"/>
      <c r="C83" s="26"/>
      <c r="D83" s="48"/>
      <c r="E83" s="48"/>
      <c r="F83" s="31"/>
      <c r="G83" s="27"/>
      <c r="H83" s="347"/>
    </row>
    <row r="84" spans="2:8" ht="15.75" hidden="1" customHeight="1">
      <c r="B84" s="26"/>
      <c r="C84" s="26"/>
      <c r="D84" s="48"/>
      <c r="E84" s="48"/>
      <c r="F84" s="31"/>
      <c r="G84" s="27"/>
      <c r="H84" s="347"/>
    </row>
    <row r="85" spans="2:8" ht="15.75" hidden="1" customHeight="1">
      <c r="B85" s="26"/>
      <c r="C85" s="26"/>
      <c r="D85" s="48"/>
      <c r="E85" s="48"/>
      <c r="F85" s="31"/>
      <c r="G85" s="27"/>
      <c r="H85" s="347"/>
    </row>
    <row r="86" spans="2:8" ht="15.75" hidden="1" customHeight="1">
      <c r="B86" s="26"/>
      <c r="C86" s="26"/>
      <c r="D86" s="48"/>
      <c r="E86" s="48"/>
      <c r="F86" s="31"/>
      <c r="G86" s="27"/>
      <c r="H86" s="347"/>
    </row>
    <row r="87" spans="2:8" ht="15.75" hidden="1" customHeight="1">
      <c r="B87" s="26"/>
      <c r="C87" s="26"/>
      <c r="D87" s="48"/>
      <c r="E87" s="48"/>
      <c r="F87" s="31"/>
      <c r="G87" s="27"/>
      <c r="H87" s="347"/>
    </row>
    <row r="88" spans="2:8" ht="15.75" hidden="1" customHeight="1">
      <c r="B88" s="26"/>
      <c r="C88" s="26"/>
      <c r="D88" s="48"/>
      <c r="E88" s="48"/>
      <c r="F88" s="31"/>
      <c r="G88" s="27"/>
      <c r="H88" s="347"/>
    </row>
    <row r="89" spans="2:8" ht="15.75" hidden="1" customHeight="1">
      <c r="B89" s="26"/>
      <c r="C89" s="26"/>
      <c r="D89" s="48"/>
      <c r="E89" s="48"/>
      <c r="F89" s="31"/>
      <c r="G89" s="27"/>
      <c r="H89" s="347"/>
    </row>
    <row r="90" spans="2:8" ht="15.75" hidden="1" customHeight="1">
      <c r="B90" s="26"/>
      <c r="C90" s="26"/>
      <c r="D90" s="48"/>
      <c r="E90" s="48"/>
      <c r="F90" s="31"/>
      <c r="G90" s="27"/>
      <c r="H90" s="347"/>
    </row>
    <row r="91" spans="2:8" ht="15.75" hidden="1" customHeight="1">
      <c r="B91" s="26"/>
      <c r="C91" s="26"/>
      <c r="D91" s="48"/>
      <c r="E91" s="48"/>
      <c r="F91" s="31"/>
      <c r="G91" s="27"/>
      <c r="H91" s="347"/>
    </row>
    <row r="92" spans="2:8" ht="15.75" hidden="1" customHeight="1"/>
    <row r="93" spans="2:8" ht="15.75" hidden="1" customHeight="1"/>
    <row r="94" spans="2:8" ht="15.75" hidden="1" customHeight="1"/>
    <row r="95" spans="2:8" ht="15.75" hidden="1" customHeight="1"/>
    <row r="96" spans="2:8" ht="15.75" hidden="1" customHeight="1"/>
    <row r="97" ht="15.75" hidden="1" customHeight="1"/>
    <row r="98" ht="15.75" hidden="1" customHeight="1"/>
  </sheetData>
  <mergeCells count="3">
    <mergeCell ref="A2:L2"/>
    <mergeCell ref="A3:L3"/>
    <mergeCell ref="A27:B27"/>
  </mergeCells>
  <phoneticPr fontId="12" type="noConversion"/>
  <hyperlinks>
    <hyperlink ref="A1" location="索引目录!D12" display="返回索引页"/>
    <hyperlink ref="B1" location="流动汇总!B8" display="返回"/>
  </hyperlinks>
  <printOptions horizontalCentered="1"/>
  <pageMargins left="0.35433070866141703" right="0.35433070866141703" top="0.78740157480314998" bottom="0.78740157480314998" header="1.02362204724409" footer="0.511811023622047"/>
  <pageSetup paperSize="9" scale="79" fitToHeight="0" orientation="landscape"/>
  <headerFooter alignWithMargins="0">
    <oddHeader>&amp;R&amp;"宋体,常规"&amp;10表&amp;"Times New Roman,常规"3-3
&amp;"宋体,常规"共&amp;"Times New Roman,常规"&amp;N&amp;"宋体,常规"页第&amp;"Times New Roman,常规"&amp;P&amp;"宋体,常规"页</oddHead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T34"/>
  <sheetViews>
    <sheetView workbookViewId="0">
      <pane xSplit="3" ySplit="5" topLeftCell="D21" activePane="bottomRight" state="frozen"/>
      <selection pane="topRight"/>
      <selection pane="bottomLeft"/>
      <selection pane="bottomRight" activeCell="G28" sqref="G28"/>
    </sheetView>
  </sheetViews>
  <sheetFormatPr defaultColWidth="9" defaultRowHeight="15.75" customHeight="1" outlineLevelCol="1"/>
  <cols>
    <col min="1" max="1" width="5.25" style="13" customWidth="1"/>
    <col min="2" max="2" width="41.375" style="13" hidden="1" customWidth="1"/>
    <col min="3" max="3" width="39.75" style="13" customWidth="1"/>
    <col min="4" max="4" width="8.5" style="13" customWidth="1"/>
    <col min="5" max="5" width="8.5" style="14" customWidth="1"/>
    <col min="6" max="6" width="7.75" style="13" customWidth="1"/>
    <col min="7" max="7" width="13.125" style="13" customWidth="1" outlineLevel="1"/>
    <col min="8" max="8" width="12.125" style="185" customWidth="1" outlineLevel="1"/>
    <col min="9" max="9" width="10.125" style="185" customWidth="1" outlineLevel="1"/>
    <col min="10" max="10" width="11" style="185" customWidth="1" outlineLevel="1"/>
    <col min="11" max="11" width="8.75" style="185" customWidth="1" outlineLevel="1"/>
    <col min="12" max="12" width="11.625" style="185" customWidth="1" outlineLevel="1"/>
    <col min="13" max="13" width="10.375" style="185" customWidth="1" outlineLevel="1"/>
    <col min="14" max="14" width="14.5" style="185" customWidth="1" outlineLevel="1"/>
    <col min="15" max="16" width="10.75" style="275" customWidth="1" outlineLevel="1"/>
    <col min="17" max="17" width="14.375" style="13" customWidth="1"/>
    <col min="18" max="18" width="14.375" style="13" customWidth="1" outlineLevel="1"/>
    <col min="19" max="19" width="9.625" style="13" customWidth="1" outlineLevel="1"/>
    <col min="20" max="20" width="14.75" style="13" customWidth="1"/>
    <col min="21" max="16384" width="9" style="13"/>
  </cols>
  <sheetData>
    <row r="1" spans="1:20">
      <c r="A1" s="98" t="s">
        <v>414</v>
      </c>
      <c r="B1" s="98"/>
      <c r="C1" s="99" t="s">
        <v>633</v>
      </c>
      <c r="D1" s="18"/>
      <c r="E1" s="17"/>
      <c r="F1" s="18"/>
      <c r="G1" s="18"/>
      <c r="H1" s="18"/>
      <c r="I1" s="18"/>
      <c r="J1" s="18"/>
      <c r="K1" s="18"/>
      <c r="L1" s="18"/>
      <c r="M1" s="18"/>
      <c r="N1" s="18"/>
      <c r="O1" s="18"/>
      <c r="P1" s="18"/>
      <c r="Q1" s="18"/>
      <c r="R1" s="18"/>
      <c r="S1" s="18"/>
      <c r="T1" s="18"/>
    </row>
    <row r="2" spans="1:20" s="11" customFormat="1" ht="30" customHeight="1">
      <c r="A2" s="607" t="s">
        <v>634</v>
      </c>
      <c r="B2" s="607"/>
      <c r="C2" s="607"/>
      <c r="D2" s="607"/>
      <c r="E2" s="607"/>
      <c r="F2" s="607"/>
      <c r="G2" s="607"/>
      <c r="H2" s="607"/>
      <c r="I2" s="607"/>
      <c r="J2" s="607"/>
      <c r="K2" s="607"/>
      <c r="L2" s="607"/>
      <c r="M2" s="607"/>
      <c r="N2" s="607"/>
      <c r="O2" s="607"/>
      <c r="P2" s="607"/>
      <c r="Q2" s="607"/>
      <c r="R2" s="607"/>
      <c r="S2" s="607"/>
      <c r="T2" s="607"/>
    </row>
    <row r="3" spans="1:20" ht="14.1" customHeight="1">
      <c r="A3" s="608" t="e">
        <f>CONCATENATE(#REF!,#REF!,#REF!,#REF!,#REF!,#REF!,#REF!)</f>
        <v>#REF!</v>
      </c>
      <c r="B3" s="608"/>
      <c r="C3" s="608"/>
      <c r="D3" s="608"/>
      <c r="E3" s="608"/>
      <c r="F3" s="608"/>
      <c r="G3" s="608"/>
      <c r="H3" s="608"/>
      <c r="I3" s="608"/>
      <c r="J3" s="618"/>
      <c r="K3" s="618"/>
      <c r="L3" s="618"/>
      <c r="M3" s="618"/>
      <c r="N3" s="618"/>
      <c r="O3" s="618"/>
      <c r="P3" s="618"/>
      <c r="Q3" s="618"/>
      <c r="R3" s="618"/>
      <c r="S3" s="618"/>
      <c r="T3" s="618"/>
    </row>
    <row r="4" spans="1:20" ht="15.75" customHeight="1">
      <c r="A4" s="19" t="e">
        <f>#REF!&amp;#REF!</f>
        <v>#REF!</v>
      </c>
      <c r="B4" s="19"/>
      <c r="P4" s="253"/>
      <c r="Q4" s="253"/>
      <c r="T4" s="20" t="s">
        <v>275</v>
      </c>
    </row>
    <row r="5" spans="1:20" s="12" customFormat="1" ht="29.25" customHeight="1">
      <c r="A5" s="21" t="s">
        <v>454</v>
      </c>
      <c r="B5" s="21" t="s">
        <v>635</v>
      </c>
      <c r="C5" s="21" t="s">
        <v>636</v>
      </c>
      <c r="D5" s="21" t="s">
        <v>637</v>
      </c>
      <c r="E5" s="22" t="s">
        <v>638</v>
      </c>
      <c r="F5" s="21" t="s">
        <v>639</v>
      </c>
      <c r="G5" s="21" t="s">
        <v>456</v>
      </c>
      <c r="H5" s="213" t="s">
        <v>640</v>
      </c>
      <c r="I5" s="311" t="s">
        <v>641</v>
      </c>
      <c r="J5" s="213" t="s">
        <v>642</v>
      </c>
      <c r="K5" s="213" t="s">
        <v>643</v>
      </c>
      <c r="L5" s="213" t="s">
        <v>644</v>
      </c>
      <c r="M5" s="213" t="s">
        <v>645</v>
      </c>
      <c r="N5" s="312" t="s">
        <v>646</v>
      </c>
      <c r="O5" s="313" t="s">
        <v>647</v>
      </c>
      <c r="P5" s="314" t="s">
        <v>582</v>
      </c>
      <c r="Q5" s="33" t="s">
        <v>457</v>
      </c>
      <c r="R5" s="21" t="s">
        <v>458</v>
      </c>
      <c r="S5" s="21" t="s">
        <v>460</v>
      </c>
      <c r="T5" s="21" t="s">
        <v>583</v>
      </c>
    </row>
    <row r="6" spans="1:20" ht="15.75" customHeight="1">
      <c r="A6" s="21"/>
      <c r="C6" s="26"/>
      <c r="D6" s="61"/>
      <c r="E6" s="331"/>
      <c r="F6" s="21"/>
      <c r="G6" s="104"/>
      <c r="H6" s="100"/>
      <c r="I6" s="100"/>
      <c r="J6" s="100"/>
      <c r="K6" s="100"/>
      <c r="L6" s="100"/>
      <c r="M6" s="100"/>
      <c r="N6" s="100"/>
      <c r="O6" s="318"/>
      <c r="P6" s="319"/>
      <c r="Q6" s="104"/>
      <c r="R6" s="100"/>
      <c r="S6" s="30" t="str">
        <f>IF(Q6=0,"",(R6-Q6)/Q6*100)</f>
        <v/>
      </c>
      <c r="T6" s="31"/>
    </row>
    <row r="7" spans="1:20" ht="15.75" customHeight="1">
      <c r="A7" s="65"/>
      <c r="B7" s="59"/>
      <c r="C7" s="332"/>
      <c r="D7" s="61"/>
      <c r="E7" s="333"/>
      <c r="F7" s="65"/>
      <c r="G7" s="322"/>
      <c r="H7" s="100"/>
      <c r="I7" s="334"/>
      <c r="J7" s="322"/>
      <c r="K7" s="335"/>
      <c r="L7" s="335"/>
      <c r="M7" s="335"/>
      <c r="N7" s="100"/>
      <c r="O7" s="318"/>
      <c r="P7" s="319"/>
      <c r="Q7" s="322"/>
      <c r="R7" s="100"/>
      <c r="S7" s="30"/>
      <c r="T7" s="31"/>
    </row>
    <row r="8" spans="1:20" ht="15.75" customHeight="1">
      <c r="A8" s="65"/>
      <c r="B8" s="59"/>
      <c r="C8" s="332"/>
      <c r="D8" s="61"/>
      <c r="E8" s="333"/>
      <c r="F8" s="65"/>
      <c r="G8" s="322"/>
      <c r="H8" s="100"/>
      <c r="I8" s="336"/>
      <c r="J8" s="336"/>
      <c r="K8" s="335"/>
      <c r="L8" s="335"/>
      <c r="M8" s="335"/>
      <c r="N8" s="100"/>
      <c r="O8" s="318"/>
      <c r="P8" s="321"/>
      <c r="Q8" s="322"/>
      <c r="R8" s="100"/>
      <c r="S8" s="30"/>
      <c r="T8" s="31"/>
    </row>
    <row r="9" spans="1:20" ht="15.75" customHeight="1">
      <c r="A9" s="65"/>
      <c r="B9" s="59"/>
      <c r="C9" s="332"/>
      <c r="D9" s="61"/>
      <c r="E9" s="333"/>
      <c r="F9" s="65"/>
      <c r="G9" s="322"/>
      <c r="H9" s="100"/>
      <c r="I9" s="336"/>
      <c r="J9" s="336"/>
      <c r="K9" s="335"/>
      <c r="L9" s="335"/>
      <c r="M9" s="322"/>
      <c r="N9" s="100"/>
      <c r="O9" s="318"/>
      <c r="P9" s="321"/>
      <c r="Q9" s="322"/>
      <c r="R9" s="100"/>
      <c r="S9" s="30"/>
      <c r="T9" s="31"/>
    </row>
    <row r="10" spans="1:20" ht="15.75" customHeight="1">
      <c r="A10" s="65"/>
      <c r="B10" s="59"/>
      <c r="C10" s="332"/>
      <c r="D10" s="61"/>
      <c r="E10" s="333"/>
      <c r="F10" s="65"/>
      <c r="G10" s="322"/>
      <c r="H10" s="100"/>
      <c r="I10" s="336"/>
      <c r="J10" s="336"/>
      <c r="K10" s="335"/>
      <c r="L10" s="322"/>
      <c r="M10" s="335"/>
      <c r="N10" s="100"/>
      <c r="O10" s="318"/>
      <c r="P10" s="321"/>
      <c r="Q10" s="322"/>
      <c r="R10" s="100"/>
      <c r="S10" s="30"/>
      <c r="T10" s="31"/>
    </row>
    <row r="11" spans="1:20" ht="15.75" customHeight="1">
      <c r="A11" s="65"/>
      <c r="B11" s="59"/>
      <c r="C11" s="332"/>
      <c r="D11" s="61"/>
      <c r="E11" s="333"/>
      <c r="F11" s="65"/>
      <c r="G11" s="322"/>
      <c r="H11" s="100"/>
      <c r="I11" s="336"/>
      <c r="J11" s="336"/>
      <c r="K11" s="335"/>
      <c r="L11" s="322"/>
      <c r="M11" s="335"/>
      <c r="N11" s="100"/>
      <c r="O11" s="318"/>
      <c r="P11" s="321"/>
      <c r="Q11" s="322"/>
      <c r="R11" s="100"/>
      <c r="S11" s="30"/>
      <c r="T11" s="31"/>
    </row>
    <row r="12" spans="1:20" ht="15.75" customHeight="1">
      <c r="A12" s="65"/>
      <c r="B12" s="59"/>
      <c r="C12" s="332"/>
      <c r="D12" s="61"/>
      <c r="E12" s="337"/>
      <c r="F12" s="65"/>
      <c r="G12" s="322"/>
      <c r="H12" s="100"/>
      <c r="I12" s="338"/>
      <c r="J12" s="339"/>
      <c r="K12" s="340"/>
      <c r="L12" s="340"/>
      <c r="M12" s="340"/>
      <c r="N12" s="100"/>
      <c r="O12" s="318"/>
      <c r="P12" s="321"/>
      <c r="Q12" s="322"/>
      <c r="R12" s="100"/>
      <c r="S12" s="30"/>
      <c r="T12" s="31"/>
    </row>
    <row r="13" spans="1:20" ht="15.75" customHeight="1">
      <c r="A13" s="65"/>
      <c r="B13" s="59"/>
      <c r="C13" s="332"/>
      <c r="D13" s="61"/>
      <c r="E13" s="337"/>
      <c r="F13" s="65"/>
      <c r="G13" s="334"/>
      <c r="H13" s="100"/>
      <c r="I13" s="338"/>
      <c r="J13" s="339"/>
      <c r="K13" s="340"/>
      <c r="L13" s="340"/>
      <c r="M13" s="340"/>
      <c r="N13" s="100"/>
      <c r="O13" s="318"/>
      <c r="P13" s="321"/>
      <c r="Q13" s="334"/>
      <c r="R13" s="100"/>
      <c r="S13" s="30"/>
      <c r="T13" s="31"/>
    </row>
    <row r="14" spans="1:20" ht="15.75" customHeight="1">
      <c r="A14" s="65"/>
      <c r="B14" s="59"/>
      <c r="C14" s="341"/>
      <c r="D14" s="68"/>
      <c r="E14" s="337"/>
      <c r="F14" s="65"/>
      <c r="G14" s="317"/>
      <c r="H14" s="100"/>
      <c r="I14" s="338"/>
      <c r="J14" s="339"/>
      <c r="K14" s="340"/>
      <c r="L14" s="340"/>
      <c r="M14" s="340"/>
      <c r="N14" s="100"/>
      <c r="O14" s="318"/>
      <c r="P14" s="321"/>
      <c r="Q14" s="317"/>
      <c r="R14" s="100"/>
      <c r="S14" s="30"/>
      <c r="T14" s="31"/>
    </row>
    <row r="15" spans="1:20" ht="15.75" customHeight="1">
      <c r="A15" s="65"/>
      <c r="B15" s="59"/>
      <c r="C15" s="91"/>
      <c r="D15" s="61"/>
      <c r="E15" s="48"/>
      <c r="F15" s="65"/>
      <c r="G15" s="322"/>
      <c r="H15" s="335"/>
      <c r="I15" s="335"/>
      <c r="J15" s="335"/>
      <c r="K15" s="335"/>
      <c r="L15" s="335"/>
      <c r="M15" s="335"/>
      <c r="N15" s="100"/>
      <c r="O15" s="318"/>
      <c r="P15" s="321"/>
      <c r="Q15" s="322"/>
      <c r="R15" s="100"/>
      <c r="S15" s="30"/>
      <c r="T15" s="31"/>
    </row>
    <row r="16" spans="1:20" ht="15.75" customHeight="1">
      <c r="A16" s="65"/>
      <c r="B16" s="59"/>
      <c r="C16" s="91"/>
      <c r="D16" s="61"/>
      <c r="E16" s="48"/>
      <c r="F16" s="65"/>
      <c r="G16" s="322"/>
      <c r="H16" s="335"/>
      <c r="I16" s="335"/>
      <c r="J16" s="335"/>
      <c r="K16" s="335"/>
      <c r="L16" s="335"/>
      <c r="M16" s="335"/>
      <c r="N16" s="100"/>
      <c r="O16" s="318"/>
      <c r="P16" s="321"/>
      <c r="Q16" s="322"/>
      <c r="R16" s="100"/>
      <c r="S16" s="30"/>
      <c r="T16" s="31"/>
    </row>
    <row r="17" spans="1:20" ht="15.75" customHeight="1">
      <c r="A17" s="65"/>
      <c r="B17" s="59"/>
      <c r="C17" s="91"/>
      <c r="D17" s="61"/>
      <c r="E17" s="48"/>
      <c r="F17" s="65"/>
      <c r="G17" s="322"/>
      <c r="H17" s="335"/>
      <c r="I17" s="335"/>
      <c r="J17" s="334"/>
      <c r="K17" s="335"/>
      <c r="L17" s="335"/>
      <c r="M17" s="335"/>
      <c r="N17" s="100"/>
      <c r="O17" s="318"/>
      <c r="P17" s="321"/>
      <c r="Q17" s="322"/>
      <c r="R17" s="100"/>
      <c r="S17" s="30"/>
      <c r="T17" s="31"/>
    </row>
    <row r="18" spans="1:20" ht="15.75" customHeight="1">
      <c r="A18" s="65"/>
      <c r="B18" s="59"/>
      <c r="C18" s="342"/>
      <c r="D18" s="61"/>
      <c r="E18" s="48"/>
      <c r="F18" s="65"/>
      <c r="G18" s="322"/>
      <c r="H18" s="335"/>
      <c r="I18" s="335"/>
      <c r="J18" s="335"/>
      <c r="K18" s="335"/>
      <c r="L18" s="335"/>
      <c r="M18" s="335"/>
      <c r="N18" s="100"/>
      <c r="O18" s="318"/>
      <c r="P18" s="321"/>
      <c r="Q18" s="322"/>
      <c r="R18" s="100"/>
      <c r="S18" s="30"/>
      <c r="T18" s="31"/>
    </row>
    <row r="19" spans="1:20" ht="15.75" customHeight="1">
      <c r="A19" s="65"/>
      <c r="B19" s="59"/>
      <c r="C19" s="342"/>
      <c r="D19" s="61"/>
      <c r="E19" s="48"/>
      <c r="F19" s="65"/>
      <c r="G19" s="322"/>
      <c r="H19" s="334"/>
      <c r="I19" s="334"/>
      <c r="J19" s="335"/>
      <c r="K19" s="335"/>
      <c r="L19" s="335"/>
      <c r="M19" s="335"/>
      <c r="N19" s="100"/>
      <c r="O19" s="318"/>
      <c r="P19" s="321"/>
      <c r="Q19" s="322"/>
      <c r="R19" s="100"/>
      <c r="S19" s="30"/>
      <c r="T19" s="31"/>
    </row>
    <row r="20" spans="1:20" ht="15.75" customHeight="1">
      <c r="A20" s="65"/>
      <c r="B20" s="59"/>
      <c r="C20" s="342"/>
      <c r="D20" s="61"/>
      <c r="E20" s="48"/>
      <c r="F20" s="65"/>
      <c r="G20" s="322"/>
      <c r="H20" s="334"/>
      <c r="I20" s="334"/>
      <c r="J20" s="335"/>
      <c r="K20" s="335"/>
      <c r="L20" s="335"/>
      <c r="M20" s="335"/>
      <c r="N20" s="100"/>
      <c r="O20" s="318"/>
      <c r="P20" s="321"/>
      <c r="Q20" s="322"/>
      <c r="R20" s="100"/>
      <c r="S20" s="30"/>
      <c r="T20" s="31"/>
    </row>
    <row r="21" spans="1:20" ht="15.75" customHeight="1">
      <c r="A21" s="65"/>
      <c r="B21" s="59"/>
      <c r="C21" s="342"/>
      <c r="D21" s="61"/>
      <c r="E21" s="343"/>
      <c r="F21" s="65"/>
      <c r="G21" s="322"/>
      <c r="H21" s="334"/>
      <c r="I21" s="334"/>
      <c r="J21" s="335"/>
      <c r="K21" s="335"/>
      <c r="L21" s="335"/>
      <c r="M21" s="335"/>
      <c r="N21" s="100"/>
      <c r="O21" s="318"/>
      <c r="P21" s="321"/>
      <c r="Q21" s="322"/>
      <c r="R21" s="100"/>
      <c r="S21" s="30"/>
      <c r="T21" s="31"/>
    </row>
    <row r="22" spans="1:20" ht="15.75" customHeight="1">
      <c r="A22" s="65"/>
      <c r="B22" s="59"/>
      <c r="C22" s="59"/>
      <c r="D22" s="65"/>
      <c r="E22" s="22"/>
      <c r="F22" s="65"/>
      <c r="G22" s="100"/>
      <c r="H22" s="100"/>
      <c r="I22" s="100"/>
      <c r="J22" s="100"/>
      <c r="K22" s="100"/>
      <c r="L22" s="100"/>
      <c r="M22" s="100"/>
      <c r="N22" s="100"/>
      <c r="O22" s="318"/>
      <c r="P22" s="321"/>
      <c r="Q22" s="104"/>
      <c r="R22" s="100"/>
      <c r="S22" s="30"/>
      <c r="T22" s="31"/>
    </row>
    <row r="23" spans="1:20" ht="15.75" customHeight="1">
      <c r="A23" s="65"/>
      <c r="B23" s="59"/>
      <c r="C23" s="59"/>
      <c r="D23" s="65"/>
      <c r="E23" s="22"/>
      <c r="F23" s="65"/>
      <c r="G23" s="100"/>
      <c r="H23" s="100"/>
      <c r="I23" s="100"/>
      <c r="J23" s="100"/>
      <c r="K23" s="100"/>
      <c r="L23" s="100"/>
      <c r="M23" s="100"/>
      <c r="N23" s="100"/>
      <c r="O23" s="318"/>
      <c r="P23" s="319"/>
      <c r="Q23" s="104"/>
      <c r="R23" s="100"/>
      <c r="S23" s="30"/>
      <c r="T23" s="31"/>
    </row>
    <row r="24" spans="1:20" ht="15.75" customHeight="1">
      <c r="A24" s="619" t="s">
        <v>627</v>
      </c>
      <c r="B24" s="621"/>
      <c r="C24" s="620"/>
      <c r="D24" s="21"/>
      <c r="E24" s="22"/>
      <c r="F24" s="21"/>
      <c r="G24" s="100">
        <f t="shared" ref="G24:M24" si="0">SUM(G6:G23)</f>
        <v>0</v>
      </c>
      <c r="H24" s="100">
        <f t="shared" si="0"/>
        <v>0</v>
      </c>
      <c r="I24" s="100">
        <f t="shared" si="0"/>
        <v>0</v>
      </c>
      <c r="J24" s="100">
        <f t="shared" si="0"/>
        <v>0</v>
      </c>
      <c r="K24" s="100">
        <f t="shared" si="0"/>
        <v>0</v>
      </c>
      <c r="L24" s="100">
        <f t="shared" si="0"/>
        <v>0</v>
      </c>
      <c r="M24" s="100">
        <f t="shared" si="0"/>
        <v>0</v>
      </c>
      <c r="N24" s="100">
        <f>SUM(H24:M24)-G24</f>
        <v>0</v>
      </c>
      <c r="O24" s="318">
        <f>SUM(O6:O23)</f>
        <v>0</v>
      </c>
      <c r="P24" s="321"/>
      <c r="Q24" s="100">
        <f>SUM(Q6:Q23)</f>
        <v>0</v>
      </c>
      <c r="R24" s="100">
        <f>SUM(R6:R23)</f>
        <v>0</v>
      </c>
      <c r="S24" s="30" t="str">
        <f>IF(Q24=0,"",(R24-Q24)/Q24*100)</f>
        <v/>
      </c>
      <c r="T24" s="31"/>
    </row>
    <row r="25" spans="1:20" ht="15.75" customHeight="1">
      <c r="A25" s="619" t="s">
        <v>648</v>
      </c>
      <c r="B25" s="621"/>
      <c r="C25" s="620"/>
      <c r="D25" s="21"/>
      <c r="E25" s="22"/>
      <c r="F25" s="21"/>
      <c r="G25" s="344"/>
      <c r="H25" s="100"/>
      <c r="I25" s="100"/>
      <c r="J25" s="100"/>
      <c r="K25" s="100"/>
      <c r="L25" s="100"/>
      <c r="M25" s="100"/>
      <c r="N25" s="100">
        <f>SUM(H25:M25)-G25</f>
        <v>0</v>
      </c>
      <c r="O25" s="318"/>
      <c r="P25" s="248"/>
      <c r="Q25" s="100">
        <f>G25+P25</f>
        <v>0</v>
      </c>
      <c r="R25" s="100">
        <f>Q25</f>
        <v>0</v>
      </c>
      <c r="S25" s="30" t="str">
        <f>IF(Q25=0,"",(R25-Q25)/Q25*100)</f>
        <v/>
      </c>
      <c r="T25" s="31"/>
    </row>
    <row r="26" spans="1:20" ht="15.75" customHeight="1">
      <c r="A26" s="619" t="s">
        <v>649</v>
      </c>
      <c r="B26" s="621"/>
      <c r="C26" s="620"/>
      <c r="D26" s="21"/>
      <c r="E26" s="22"/>
      <c r="F26" s="21"/>
      <c r="G26" s="100"/>
      <c r="H26" s="100"/>
      <c r="I26" s="100"/>
      <c r="J26" s="100"/>
      <c r="K26" s="100"/>
      <c r="L26" s="100"/>
      <c r="M26" s="100"/>
      <c r="N26" s="100"/>
      <c r="O26" s="318"/>
      <c r="P26" s="321"/>
      <c r="Q26" s="104"/>
      <c r="R26" s="100">
        <f>O24</f>
        <v>0</v>
      </c>
      <c r="S26" s="30" t="str">
        <f>IF(Q26=0,"",(R26-Q26)/Q26*100)</f>
        <v/>
      </c>
      <c r="T26" s="31"/>
    </row>
    <row r="27" spans="1:20" ht="15.75" customHeight="1">
      <c r="A27" s="619" t="s">
        <v>650</v>
      </c>
      <c r="B27" s="621"/>
      <c r="C27" s="620"/>
      <c r="D27" s="31"/>
      <c r="E27" s="22"/>
      <c r="F27" s="31"/>
      <c r="G27" s="100">
        <f>G24-G25-G26</f>
        <v>0</v>
      </c>
      <c r="H27" s="100">
        <f t="shared" ref="H27:R27" si="1">H24-H25-H26</f>
        <v>0</v>
      </c>
      <c r="I27" s="100">
        <f t="shared" si="1"/>
        <v>0</v>
      </c>
      <c r="J27" s="100">
        <f t="shared" si="1"/>
        <v>0</v>
      </c>
      <c r="K27" s="100">
        <f t="shared" si="1"/>
        <v>0</v>
      </c>
      <c r="L27" s="100">
        <f t="shared" si="1"/>
        <v>0</v>
      </c>
      <c r="M27" s="100">
        <f t="shared" si="1"/>
        <v>0</v>
      </c>
      <c r="N27" s="100">
        <f t="shared" si="1"/>
        <v>0</v>
      </c>
      <c r="O27" s="318">
        <f t="shared" si="1"/>
        <v>0</v>
      </c>
      <c r="P27" s="321"/>
      <c r="Q27" s="104">
        <f t="shared" si="1"/>
        <v>0</v>
      </c>
      <c r="R27" s="100">
        <f t="shared" si="1"/>
        <v>0</v>
      </c>
      <c r="S27" s="30" t="str">
        <f>IF(Q27=0,"",(R27-Q27)/Q27*100)</f>
        <v/>
      </c>
      <c r="T27" s="31"/>
    </row>
    <row r="28" spans="1:20" ht="15.75" customHeight="1">
      <c r="A28" s="34" t="e">
        <f>#REF!&amp;#REF!</f>
        <v>#REF!</v>
      </c>
      <c r="B28" s="34"/>
      <c r="H28" s="13"/>
      <c r="R28" s="19" t="e">
        <f>"评估人员："&amp;#REF!</f>
        <v>#REF!</v>
      </c>
    </row>
    <row r="29" spans="1:20" ht="15.75" customHeight="1">
      <c r="A29" s="34" t="e">
        <f>CONCATENATE(#REF!,#REF!,#REF!,#REF!,#REF!,#REF!,#REF!)</f>
        <v>#REF!</v>
      </c>
      <c r="B29" s="34"/>
    </row>
    <row r="30" spans="1:20" ht="15.75" customHeight="1">
      <c r="C30" s="20" t="s">
        <v>651</v>
      </c>
      <c r="D30" s="13" t="s">
        <v>652</v>
      </c>
    </row>
    <row r="31" spans="1:20" ht="15.75" customHeight="1">
      <c r="C31" s="20" t="s">
        <v>653</v>
      </c>
      <c r="D31" s="13" t="s">
        <v>654</v>
      </c>
    </row>
    <row r="32" spans="1:20" ht="15.75" customHeight="1">
      <c r="D32" s="13" t="s">
        <v>655</v>
      </c>
    </row>
    <row r="33" spans="4:4" ht="15.75" customHeight="1">
      <c r="D33" s="13" t="s">
        <v>656</v>
      </c>
    </row>
    <row r="34" spans="4:4" ht="15.75" customHeight="1">
      <c r="D34" s="13" t="s">
        <v>657</v>
      </c>
    </row>
  </sheetData>
  <mergeCells count="6">
    <mergeCell ref="A27:C27"/>
    <mergeCell ref="A2:T2"/>
    <mergeCell ref="A3:T3"/>
    <mergeCell ref="A24:C24"/>
    <mergeCell ref="A25:C25"/>
    <mergeCell ref="A26:C26"/>
  </mergeCells>
  <phoneticPr fontId="12" type="noConversion"/>
  <dataValidations count="2">
    <dataValidation type="decimal" operator="greaterThanOrEqual" allowBlank="1" showInputMessage="1" showErrorMessage="1" errorTitle="红字" error="若余额小于零, 重分类到&quot;预收帐款&quot;" sqref="I7 G13 Q13 J17 H19:I21">
      <formula1>0</formula1>
    </dataValidation>
    <dataValidation type="date" allowBlank="1" showInputMessage="1" showErrorMessage="1" errorTitle="日期出错" error="格式: 年-月-日, 例如 2007-3-15_x000a_且不能大于报表日期_x000a_" promptTitle="起欠日期" prompt="年-月-日_x000a_末笔欠款日期" sqref="E6:E14">
      <formula1>1</formula1>
      <formula2>$D$2</formula2>
    </dataValidation>
  </dataValidations>
  <hyperlinks>
    <hyperlink ref="A1" location="索引目录!D13" display="返回索引页"/>
    <hyperlink ref="C1" location="流动汇总!B9" display="返回 "/>
  </hyperlinks>
  <printOptions horizontalCentered="1"/>
  <pageMargins left="0.35433070866141703" right="0.35433070866141703" top="0.78740157480314998" bottom="0.78740157480314998" header="1.02362204724409" footer="0.511811023622047"/>
  <pageSetup paperSize="9" scale="57" fitToHeight="0" orientation="landscape"/>
  <headerFooter alignWithMargins="0">
    <oddHeader>&amp;R&amp;"宋体,常规"&amp;10表&amp;"Times New Roman,常规"3-4
&amp;"宋体,常规"共&amp;"Times New Roman,常规"&amp;N&amp;"宋体,常规"页第&amp;"Times New Roman,常规"&amp;P&amp;"宋体,常规"页</oddHeader>
  </headerFooter>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pageSetUpPr fitToPage="1"/>
  </sheetPr>
  <dimension ref="A1:N29"/>
  <sheetViews>
    <sheetView topLeftCell="A13" workbookViewId="0">
      <selection activeCell="A6" sqref="A6:K9"/>
    </sheetView>
  </sheetViews>
  <sheetFormatPr defaultColWidth="9" defaultRowHeight="15.75" customHeight="1" outlineLevelCol="1"/>
  <cols>
    <col min="1" max="1" width="4.75" style="13" customWidth="1"/>
    <col min="2" max="2" width="21.625" style="13" hidden="1" customWidth="1"/>
    <col min="3" max="3" width="22.375" style="13" customWidth="1"/>
    <col min="4" max="4" width="14" style="13" customWidth="1"/>
    <col min="5" max="5" width="9" style="14"/>
    <col min="6" max="6" width="9.125" style="13" customWidth="1"/>
    <col min="7" max="8" width="13.75" style="13" customWidth="1" outlineLevel="1"/>
    <col min="9" max="9" width="13.125" style="13" customWidth="1"/>
    <col min="10" max="10" width="14.25" style="13" customWidth="1" outlineLevel="1"/>
    <col min="11" max="11" width="10.875" style="13" customWidth="1" outlineLevel="1"/>
    <col min="12" max="12" width="12.625" style="13" customWidth="1"/>
    <col min="13" max="16384" width="9" style="13"/>
  </cols>
  <sheetData>
    <row r="1" spans="1:14">
      <c r="A1" s="98" t="s">
        <v>414</v>
      </c>
      <c r="B1" s="98"/>
      <c r="C1" s="99" t="s">
        <v>452</v>
      </c>
      <c r="D1" s="18"/>
      <c r="E1" s="17"/>
      <c r="F1" s="18"/>
      <c r="G1" s="18"/>
      <c r="H1" s="18"/>
      <c r="I1" s="18"/>
      <c r="J1" s="18"/>
      <c r="K1" s="18"/>
      <c r="L1" s="18"/>
    </row>
    <row r="2" spans="1:14" s="11" customFormat="1" ht="30" customHeight="1">
      <c r="A2" s="607" t="s">
        <v>658</v>
      </c>
      <c r="B2" s="607"/>
      <c r="C2" s="607"/>
      <c r="D2" s="607"/>
      <c r="E2" s="607"/>
      <c r="F2" s="607"/>
      <c r="G2" s="607"/>
      <c r="H2" s="607"/>
      <c r="I2" s="607"/>
      <c r="J2" s="607"/>
      <c r="K2" s="607"/>
      <c r="L2" s="607"/>
    </row>
    <row r="3" spans="1:14" ht="14.1" customHeight="1">
      <c r="A3" s="608" t="e">
        <f>CONCATENATE(#REF!,#REF!,#REF!,#REF!,#REF!,#REF!,#REF!)</f>
        <v>#REF!</v>
      </c>
      <c r="B3" s="608"/>
      <c r="C3" s="608"/>
      <c r="D3" s="608"/>
      <c r="E3" s="608"/>
      <c r="F3" s="608"/>
      <c r="G3" s="608"/>
      <c r="H3" s="608"/>
      <c r="I3" s="608"/>
      <c r="J3" s="618"/>
      <c r="K3" s="618"/>
      <c r="L3" s="618"/>
    </row>
    <row r="4" spans="1:14" ht="15.75" customHeight="1">
      <c r="A4" s="19" t="e">
        <f>#REF!&amp;#REF!</f>
        <v>#REF!</v>
      </c>
      <c r="B4" s="19"/>
      <c r="L4" s="20" t="s">
        <v>275</v>
      </c>
    </row>
    <row r="5" spans="1:14" s="12" customFormat="1" ht="15.75" customHeight="1">
      <c r="A5" s="21" t="s">
        <v>454</v>
      </c>
      <c r="B5" s="21" t="s">
        <v>635</v>
      </c>
      <c r="C5" s="21" t="s">
        <v>659</v>
      </c>
      <c r="D5" s="21" t="s">
        <v>637</v>
      </c>
      <c r="E5" s="22" t="s">
        <v>638</v>
      </c>
      <c r="F5" s="21" t="s">
        <v>639</v>
      </c>
      <c r="G5" s="21" t="s">
        <v>456</v>
      </c>
      <c r="H5" s="314" t="s">
        <v>582</v>
      </c>
      <c r="I5" s="21" t="s">
        <v>457</v>
      </c>
      <c r="J5" s="21" t="s">
        <v>458</v>
      </c>
      <c r="K5" s="21" t="s">
        <v>460</v>
      </c>
      <c r="L5" s="21" t="s">
        <v>583</v>
      </c>
    </row>
    <row r="6" spans="1:14" ht="15.75" customHeight="1">
      <c r="A6" s="21"/>
      <c r="B6" s="31"/>
      <c r="C6" s="91"/>
      <c r="D6" s="328"/>
      <c r="E6" s="329"/>
      <c r="F6" s="21"/>
      <c r="G6" s="94"/>
      <c r="H6" s="100"/>
      <c r="I6" s="100"/>
      <c r="J6" s="100"/>
      <c r="K6" s="30"/>
      <c r="L6" s="31"/>
    </row>
    <row r="7" spans="1:14" s="327" customFormat="1" ht="15.75" customHeight="1">
      <c r="A7" s="65"/>
      <c r="B7" s="285"/>
      <c r="C7" s="91"/>
      <c r="D7" s="328"/>
      <c r="E7" s="329"/>
      <c r="F7" s="65"/>
      <c r="G7" s="94"/>
      <c r="H7" s="100"/>
      <c r="I7" s="100"/>
      <c r="J7" s="100"/>
      <c r="K7" s="30"/>
      <c r="L7" s="96"/>
    </row>
    <row r="8" spans="1:14" s="327" customFormat="1" ht="15.75" customHeight="1">
      <c r="A8" s="65"/>
      <c r="B8" s="285"/>
      <c r="C8" s="91"/>
      <c r="D8" s="328"/>
      <c r="E8" s="329"/>
      <c r="F8" s="65"/>
      <c r="G8" s="94"/>
      <c r="H8" s="100"/>
      <c r="I8" s="100"/>
      <c r="J8" s="100"/>
      <c r="K8" s="30"/>
      <c r="L8" s="96"/>
    </row>
    <row r="9" spans="1:14" s="327" customFormat="1" ht="15.75" customHeight="1">
      <c r="A9" s="65"/>
      <c r="B9" s="285"/>
      <c r="C9" s="285"/>
      <c r="D9" s="65"/>
      <c r="E9" s="330"/>
      <c r="F9" s="65"/>
      <c r="G9" s="105"/>
      <c r="H9" s="100"/>
      <c r="I9" s="100"/>
      <c r="J9" s="100"/>
      <c r="K9" s="30"/>
      <c r="L9" s="96"/>
    </row>
    <row r="10" spans="1:14" ht="15.75" customHeight="1">
      <c r="A10" s="21"/>
      <c r="B10" s="21"/>
      <c r="C10" s="26"/>
      <c r="D10" s="21"/>
      <c r="E10" s="330"/>
      <c r="F10" s="21"/>
      <c r="G10" s="105"/>
      <c r="H10" s="100"/>
      <c r="I10" s="100"/>
      <c r="J10" s="100"/>
      <c r="K10" s="30"/>
      <c r="L10" s="31"/>
    </row>
    <row r="11" spans="1:14" ht="15.75" customHeight="1">
      <c r="A11" s="21"/>
      <c r="B11" s="21"/>
      <c r="C11" s="26"/>
      <c r="D11" s="21"/>
      <c r="E11" s="330"/>
      <c r="F11" s="21"/>
      <c r="G11" s="105"/>
      <c r="H11" s="100"/>
      <c r="I11" s="100"/>
      <c r="J11" s="100"/>
      <c r="K11" s="30"/>
      <c r="L11" s="31"/>
    </row>
    <row r="12" spans="1:14" ht="15.75" customHeight="1">
      <c r="A12" s="21"/>
      <c r="B12" s="21"/>
      <c r="C12" s="26"/>
      <c r="D12" s="21"/>
      <c r="E12" s="330"/>
      <c r="F12" s="21"/>
      <c r="G12" s="105"/>
      <c r="H12" s="100"/>
      <c r="I12" s="100"/>
      <c r="J12" s="100"/>
      <c r="K12" s="30" t="str">
        <f t="shared" ref="K12:K27" si="0">IF(I12=0,"",(J12-I12)/I12*100)</f>
        <v/>
      </c>
      <c r="L12" s="31"/>
    </row>
    <row r="13" spans="1:14" ht="15.75" customHeight="1">
      <c r="A13" s="21"/>
      <c r="B13" s="21"/>
      <c r="C13" s="26"/>
      <c r="D13" s="21"/>
      <c r="E13" s="330"/>
      <c r="F13" s="21"/>
      <c r="G13" s="105"/>
      <c r="H13" s="100"/>
      <c r="I13" s="100"/>
      <c r="J13" s="100"/>
      <c r="K13" s="30" t="str">
        <f t="shared" si="0"/>
        <v/>
      </c>
      <c r="L13" s="31"/>
    </row>
    <row r="14" spans="1:14" ht="15.75" customHeight="1">
      <c r="A14" s="21"/>
      <c r="B14" s="21"/>
      <c r="C14" s="26"/>
      <c r="D14" s="21"/>
      <c r="E14" s="330"/>
      <c r="F14" s="21"/>
      <c r="G14" s="105"/>
      <c r="H14" s="100"/>
      <c r="I14" s="100"/>
      <c r="J14" s="100"/>
      <c r="K14" s="30" t="str">
        <f t="shared" si="0"/>
        <v/>
      </c>
      <c r="L14" s="31"/>
    </row>
    <row r="15" spans="1:14" ht="15.75" customHeight="1">
      <c r="A15" s="21"/>
      <c r="B15" s="21"/>
      <c r="C15" s="26"/>
      <c r="D15" s="21"/>
      <c r="E15" s="330"/>
      <c r="F15" s="21"/>
      <c r="G15" s="105"/>
      <c r="H15" s="100"/>
      <c r="I15" s="100"/>
      <c r="J15" s="100"/>
      <c r="K15" s="30" t="str">
        <f t="shared" si="0"/>
        <v/>
      </c>
      <c r="L15" s="31"/>
    </row>
    <row r="16" spans="1:14" ht="15.75" customHeight="1">
      <c r="A16" s="21"/>
      <c r="B16" s="21"/>
      <c r="C16" s="26"/>
      <c r="D16" s="21"/>
      <c r="E16" s="330"/>
      <c r="F16" s="21"/>
      <c r="G16" s="105"/>
      <c r="H16" s="100"/>
      <c r="I16" s="100"/>
      <c r="J16" s="100"/>
      <c r="K16" s="30" t="str">
        <f t="shared" si="0"/>
        <v/>
      </c>
      <c r="L16" s="31"/>
      <c r="N16" s="73"/>
    </row>
    <row r="17" spans="1:12" ht="15.75" customHeight="1">
      <c r="A17" s="21"/>
      <c r="B17" s="21"/>
      <c r="C17" s="26"/>
      <c r="D17" s="21"/>
      <c r="E17" s="330"/>
      <c r="F17" s="21"/>
      <c r="G17" s="105"/>
      <c r="H17" s="100"/>
      <c r="I17" s="100"/>
      <c r="J17" s="100"/>
      <c r="K17" s="30" t="str">
        <f t="shared" si="0"/>
        <v/>
      </c>
      <c r="L17" s="31"/>
    </row>
    <row r="18" spans="1:12" ht="15.75" customHeight="1">
      <c r="A18" s="21"/>
      <c r="B18" s="21"/>
      <c r="C18" s="26"/>
      <c r="D18" s="21"/>
      <c r="E18" s="330"/>
      <c r="F18" s="21"/>
      <c r="G18" s="105"/>
      <c r="H18" s="100"/>
      <c r="I18" s="100"/>
      <c r="J18" s="100"/>
      <c r="K18" s="30" t="str">
        <f t="shared" si="0"/>
        <v/>
      </c>
      <c r="L18" s="31"/>
    </row>
    <row r="19" spans="1:12" ht="15.75" customHeight="1">
      <c r="A19" s="21"/>
      <c r="B19" s="21"/>
      <c r="C19" s="26"/>
      <c r="D19" s="21"/>
      <c r="E19" s="330"/>
      <c r="F19" s="21"/>
      <c r="G19" s="105"/>
      <c r="H19" s="100"/>
      <c r="I19" s="100"/>
      <c r="J19" s="100"/>
      <c r="K19" s="30" t="str">
        <f t="shared" si="0"/>
        <v/>
      </c>
      <c r="L19" s="31"/>
    </row>
    <row r="20" spans="1:12" ht="15.75" customHeight="1">
      <c r="A20" s="21"/>
      <c r="B20" s="21"/>
      <c r="C20" s="26"/>
      <c r="D20" s="21"/>
      <c r="E20" s="330"/>
      <c r="F20" s="21"/>
      <c r="G20" s="105"/>
      <c r="H20" s="100"/>
      <c r="I20" s="100"/>
      <c r="J20" s="100"/>
      <c r="K20" s="30" t="str">
        <f t="shared" si="0"/>
        <v/>
      </c>
      <c r="L20" s="31"/>
    </row>
    <row r="21" spans="1:12" ht="15.75" customHeight="1">
      <c r="A21" s="21"/>
      <c r="B21" s="21"/>
      <c r="C21" s="26"/>
      <c r="D21" s="21"/>
      <c r="E21" s="22"/>
      <c r="F21" s="31"/>
      <c r="G21" s="105"/>
      <c r="H21" s="100"/>
      <c r="I21" s="100"/>
      <c r="J21" s="100"/>
      <c r="K21" s="30" t="str">
        <f t="shared" si="0"/>
        <v/>
      </c>
      <c r="L21" s="31"/>
    </row>
    <row r="22" spans="1:12" ht="15.75" customHeight="1">
      <c r="A22" s="21"/>
      <c r="B22" s="21"/>
      <c r="C22" s="26"/>
      <c r="D22" s="21"/>
      <c r="E22" s="22"/>
      <c r="F22" s="31"/>
      <c r="G22" s="105"/>
      <c r="H22" s="100"/>
      <c r="I22" s="100"/>
      <c r="J22" s="100"/>
      <c r="K22" s="30" t="str">
        <f t="shared" si="0"/>
        <v/>
      </c>
      <c r="L22" s="31"/>
    </row>
    <row r="23" spans="1:12" ht="15.75" customHeight="1">
      <c r="A23" s="21"/>
      <c r="B23" s="21"/>
      <c r="C23" s="26"/>
      <c r="D23" s="21"/>
      <c r="E23" s="22"/>
      <c r="F23" s="31"/>
      <c r="G23" s="105"/>
      <c r="H23" s="100"/>
      <c r="I23" s="100"/>
      <c r="J23" s="100"/>
      <c r="K23" s="30" t="str">
        <f t="shared" si="0"/>
        <v/>
      </c>
      <c r="L23" s="31"/>
    </row>
    <row r="24" spans="1:12" ht="15.75" customHeight="1">
      <c r="A24" s="21"/>
      <c r="B24" s="21"/>
      <c r="C24" s="26"/>
      <c r="D24" s="21"/>
      <c r="E24" s="22"/>
      <c r="F24" s="31"/>
      <c r="G24" s="105"/>
      <c r="H24" s="100"/>
      <c r="I24" s="100"/>
      <c r="J24" s="100"/>
      <c r="K24" s="30" t="str">
        <f t="shared" si="0"/>
        <v/>
      </c>
      <c r="L24" s="31"/>
    </row>
    <row r="25" spans="1:12" ht="15.75" customHeight="1">
      <c r="A25" s="21"/>
      <c r="B25" s="21"/>
      <c r="C25" s="26"/>
      <c r="D25" s="21"/>
      <c r="E25" s="22"/>
      <c r="F25" s="31"/>
      <c r="G25" s="105"/>
      <c r="H25" s="100"/>
      <c r="I25" s="100"/>
      <c r="J25" s="100"/>
      <c r="K25" s="30" t="str">
        <f t="shared" si="0"/>
        <v/>
      </c>
      <c r="L25" s="31"/>
    </row>
    <row r="26" spans="1:12" ht="15.75" customHeight="1">
      <c r="A26" s="21"/>
      <c r="B26" s="21"/>
      <c r="C26" s="26"/>
      <c r="D26" s="21"/>
      <c r="E26" s="22"/>
      <c r="F26" s="31"/>
      <c r="G26" s="105"/>
      <c r="H26" s="100"/>
      <c r="I26" s="100"/>
      <c r="J26" s="100"/>
      <c r="K26" s="30" t="str">
        <f t="shared" si="0"/>
        <v/>
      </c>
      <c r="L26" s="31"/>
    </row>
    <row r="27" spans="1:12" ht="15.75" customHeight="1">
      <c r="A27" s="619" t="s">
        <v>627</v>
      </c>
      <c r="B27" s="621"/>
      <c r="C27" s="620"/>
      <c r="D27" s="31"/>
      <c r="E27" s="22"/>
      <c r="F27" s="31"/>
      <c r="G27" s="105">
        <f>SUM(G6:G26)</f>
        <v>0</v>
      </c>
      <c r="H27" s="100"/>
      <c r="I27" s="100">
        <f>SUM(I6:I26)</f>
        <v>0</v>
      </c>
      <c r="J27" s="100">
        <f>SUM(J6:J26)</f>
        <v>0</v>
      </c>
      <c r="K27" s="30" t="str">
        <f t="shared" si="0"/>
        <v/>
      </c>
      <c r="L27" s="31"/>
    </row>
    <row r="28" spans="1:12" ht="15.75" customHeight="1">
      <c r="A28" s="34" t="e">
        <f>#REF!&amp;#REF!</f>
        <v>#REF!</v>
      </c>
      <c r="B28" s="34"/>
      <c r="J28" s="19" t="e">
        <f>"评估人员："&amp;#REF!</f>
        <v>#REF!</v>
      </c>
    </row>
    <row r="29" spans="1:12" ht="15.75" customHeight="1">
      <c r="A29" s="34" t="e">
        <f>CONCATENATE(#REF!,#REF!,#REF!,#REF!,#REF!,#REF!,#REF!)</f>
        <v>#REF!</v>
      </c>
      <c r="B29" s="34"/>
    </row>
  </sheetData>
  <mergeCells count="3">
    <mergeCell ref="A2:L2"/>
    <mergeCell ref="A3:L3"/>
    <mergeCell ref="A27:C27"/>
  </mergeCells>
  <phoneticPr fontId="12" type="noConversion"/>
  <dataValidations count="1">
    <dataValidation type="date" allowBlank="1" showInputMessage="1" showErrorMessage="1" errorTitle="日期出错" error="年-月-日,_x000a_例如:_x000a_2007-3-15_x000a_" promptTitle="日期输入格式" prompt="年-月-日" sqref="E6:E8">
      <formula1>1</formula1>
      <formula2>$D$2</formula2>
    </dataValidation>
  </dataValidations>
  <hyperlinks>
    <hyperlink ref="A1" location="索引目录!D14" display="返回索引页"/>
    <hyperlink ref="C1" location="流动汇总!B10" display="返回"/>
  </hyperlinks>
  <printOptions horizontalCentered="1"/>
  <pageMargins left="0.35433070866141703" right="0.35433070866141703" top="0.78740157480314998" bottom="0.78740157480314998" header="1.02362204724409" footer="0.511811023622047"/>
  <pageSetup paperSize="9" scale="95" fitToHeight="0" orientation="landscape"/>
  <headerFooter alignWithMargins="0">
    <oddHeader>&amp;R&amp;"宋体,常规"&amp;10表&amp;"Times New Roman,常规"3-5
&amp;"宋体,常规"共&amp;"Times New Roman,常规"&amp;N&amp;"宋体,常规"页第&amp;"Times New Roman,常规"&amp;P&amp;"宋体,常规"页</oddHeader>
  </headerFooter>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fitToPage="1"/>
  </sheetPr>
  <dimension ref="A1:L29"/>
  <sheetViews>
    <sheetView topLeftCell="A7" workbookViewId="0">
      <selection activeCell="A2" sqref="A2:L2"/>
    </sheetView>
  </sheetViews>
  <sheetFormatPr defaultColWidth="9" defaultRowHeight="15.75" customHeight="1" outlineLevelCol="1"/>
  <cols>
    <col min="1" max="1" width="5" style="13" customWidth="1"/>
    <col min="2" max="2" width="20.375" style="13" customWidth="1"/>
    <col min="3" max="3" width="9" style="46"/>
    <col min="4" max="4" width="11" style="13" customWidth="1"/>
    <col min="5" max="5" width="11.375" style="13" customWidth="1"/>
    <col min="6" max="6" width="7" style="13" customWidth="1"/>
    <col min="7" max="8" width="12.625" style="13" customWidth="1" outlineLevel="1"/>
    <col min="9" max="9" width="12.625" style="13" customWidth="1"/>
    <col min="10" max="11" width="12.625" style="13" customWidth="1" outlineLevel="1"/>
    <col min="12" max="16384" width="9" style="13"/>
  </cols>
  <sheetData>
    <row r="1" spans="1:12">
      <c r="A1" s="15" t="s">
        <v>414</v>
      </c>
      <c r="B1" s="16" t="s">
        <v>452</v>
      </c>
      <c r="C1" s="47"/>
      <c r="D1" s="18"/>
      <c r="E1" s="18"/>
      <c r="F1" s="18"/>
      <c r="G1" s="18"/>
      <c r="H1" s="18"/>
      <c r="I1" s="18"/>
      <c r="J1" s="18"/>
      <c r="K1" s="18"/>
      <c r="L1" s="18"/>
    </row>
    <row r="2" spans="1:12" s="11" customFormat="1" ht="30" customHeight="1">
      <c r="A2" s="607" t="s">
        <v>660</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08"/>
      <c r="J3" s="618"/>
      <c r="K3" s="618"/>
      <c r="L3" s="618"/>
    </row>
    <row r="4" spans="1:12" ht="15.75" customHeight="1">
      <c r="A4" s="19" t="e">
        <f>#REF!&amp;#REF!</f>
        <v>#REF!</v>
      </c>
      <c r="L4" s="20" t="s">
        <v>275</v>
      </c>
    </row>
    <row r="5" spans="1:12" s="12" customFormat="1" ht="15.75" customHeight="1">
      <c r="A5" s="21" t="s">
        <v>454</v>
      </c>
      <c r="B5" s="21" t="s">
        <v>636</v>
      </c>
      <c r="C5" s="48" t="s">
        <v>638</v>
      </c>
      <c r="D5" s="21" t="s">
        <v>661</v>
      </c>
      <c r="E5" s="21" t="s">
        <v>662</v>
      </c>
      <c r="F5" s="21" t="s">
        <v>663</v>
      </c>
      <c r="G5" s="23" t="s">
        <v>456</v>
      </c>
      <c r="H5" s="314" t="s">
        <v>582</v>
      </c>
      <c r="I5" s="33" t="s">
        <v>457</v>
      </c>
      <c r="J5" s="21" t="s">
        <v>458</v>
      </c>
      <c r="K5" s="21" t="s">
        <v>460</v>
      </c>
      <c r="L5" s="21" t="s">
        <v>583</v>
      </c>
    </row>
    <row r="6" spans="1:12" ht="15.75" customHeight="1">
      <c r="A6" s="21">
        <v>1</v>
      </c>
      <c r="B6" s="26"/>
      <c r="C6" s="48"/>
      <c r="D6" s="30"/>
      <c r="E6" s="21"/>
      <c r="F6" s="21"/>
      <c r="G6" s="105"/>
      <c r="H6" s="319"/>
      <c r="I6" s="104">
        <f>G6+H6</f>
        <v>0</v>
      </c>
      <c r="J6" s="100">
        <f>I6</f>
        <v>0</v>
      </c>
      <c r="K6" s="30" t="str">
        <f>IF(I6=0,"",(J6-I6)/I6*100)</f>
        <v/>
      </c>
      <c r="L6" s="31"/>
    </row>
    <row r="7" spans="1:12" ht="15.75" customHeight="1">
      <c r="A7" s="21"/>
      <c r="B7" s="26"/>
      <c r="C7" s="48"/>
      <c r="D7" s="30"/>
      <c r="E7" s="21"/>
      <c r="F7" s="21"/>
      <c r="G7" s="105"/>
      <c r="H7" s="319"/>
      <c r="I7" s="104"/>
      <c r="J7" s="100"/>
      <c r="K7" s="30"/>
      <c r="L7" s="31"/>
    </row>
    <row r="8" spans="1:12" ht="15.75" customHeight="1">
      <c r="A8" s="21"/>
      <c r="B8" s="26"/>
      <c r="C8" s="48"/>
      <c r="D8" s="30"/>
      <c r="E8" s="21"/>
      <c r="F8" s="21"/>
      <c r="G8" s="105"/>
      <c r="H8" s="319"/>
      <c r="I8" s="104"/>
      <c r="J8" s="100"/>
      <c r="K8" s="30"/>
      <c r="L8" s="31"/>
    </row>
    <row r="9" spans="1:12" ht="15.75" customHeight="1">
      <c r="A9" s="21"/>
      <c r="B9" s="26"/>
      <c r="C9" s="48"/>
      <c r="D9" s="30"/>
      <c r="E9" s="21"/>
      <c r="F9" s="21"/>
      <c r="G9" s="105"/>
      <c r="H9" s="319"/>
      <c r="I9" s="104"/>
      <c r="J9" s="100"/>
      <c r="K9" s="30"/>
      <c r="L9" s="31"/>
    </row>
    <row r="10" spans="1:12" ht="15.75" customHeight="1">
      <c r="A10" s="21"/>
      <c r="B10" s="26"/>
      <c r="C10" s="48"/>
      <c r="D10" s="30"/>
      <c r="E10" s="21"/>
      <c r="F10" s="21"/>
      <c r="G10" s="105"/>
      <c r="H10" s="319"/>
      <c r="I10" s="104"/>
      <c r="J10" s="100"/>
      <c r="K10" s="30"/>
      <c r="L10" s="31"/>
    </row>
    <row r="11" spans="1:12" ht="15.75" customHeight="1">
      <c r="A11" s="21"/>
      <c r="B11" s="26"/>
      <c r="C11" s="48"/>
      <c r="D11" s="30"/>
      <c r="E11" s="21"/>
      <c r="F11" s="21"/>
      <c r="G11" s="105"/>
      <c r="H11" s="319"/>
      <c r="I11" s="104"/>
      <c r="J11" s="100"/>
      <c r="K11" s="30"/>
      <c r="L11" s="31"/>
    </row>
    <row r="12" spans="1:12" ht="15.75" customHeight="1">
      <c r="A12" s="21"/>
      <c r="B12" s="26"/>
      <c r="C12" s="48"/>
      <c r="D12" s="30"/>
      <c r="E12" s="21"/>
      <c r="F12" s="21"/>
      <c r="G12" s="105"/>
      <c r="H12" s="319"/>
      <c r="I12" s="104"/>
      <c r="J12" s="100"/>
      <c r="K12" s="30"/>
      <c r="L12" s="31"/>
    </row>
    <row r="13" spans="1:12" ht="15.75" customHeight="1">
      <c r="A13" s="21"/>
      <c r="B13" s="26"/>
      <c r="C13" s="48"/>
      <c r="D13" s="30"/>
      <c r="E13" s="21"/>
      <c r="F13" s="21"/>
      <c r="G13" s="105"/>
      <c r="H13" s="319"/>
      <c r="I13" s="104"/>
      <c r="J13" s="100"/>
      <c r="K13" s="30"/>
      <c r="L13" s="31"/>
    </row>
    <row r="14" spans="1:12" ht="15.75" customHeight="1">
      <c r="A14" s="21"/>
      <c r="B14" s="26"/>
      <c r="C14" s="48"/>
      <c r="D14" s="30"/>
      <c r="E14" s="21"/>
      <c r="F14" s="21"/>
      <c r="G14" s="105"/>
      <c r="H14" s="319"/>
      <c r="I14" s="104"/>
      <c r="J14" s="100"/>
      <c r="K14" s="30"/>
      <c r="L14" s="31"/>
    </row>
    <row r="15" spans="1:12" ht="15.75" customHeight="1">
      <c r="A15" s="21"/>
      <c r="B15" s="26"/>
      <c r="C15" s="48"/>
      <c r="D15" s="30"/>
      <c r="E15" s="21"/>
      <c r="F15" s="21"/>
      <c r="G15" s="105"/>
      <c r="H15" s="319"/>
      <c r="I15" s="104"/>
      <c r="J15" s="100"/>
      <c r="K15" s="30"/>
      <c r="L15" s="31"/>
    </row>
    <row r="16" spans="1:12" ht="15.75" customHeight="1">
      <c r="A16" s="21"/>
      <c r="B16" s="26"/>
      <c r="C16" s="48"/>
      <c r="D16" s="30"/>
      <c r="E16" s="21"/>
      <c r="F16" s="21"/>
      <c r="G16" s="105"/>
      <c r="H16" s="319"/>
      <c r="I16" s="104"/>
      <c r="J16" s="100"/>
      <c r="K16" s="30"/>
      <c r="L16" s="31"/>
    </row>
    <row r="17" spans="1:12" ht="15.75" customHeight="1">
      <c r="A17" s="21"/>
      <c r="B17" s="26"/>
      <c r="C17" s="48"/>
      <c r="D17" s="30"/>
      <c r="E17" s="21"/>
      <c r="F17" s="21"/>
      <c r="G17" s="105"/>
      <c r="H17" s="319"/>
      <c r="I17" s="104"/>
      <c r="J17" s="100"/>
      <c r="K17" s="30"/>
      <c r="L17" s="31"/>
    </row>
    <row r="18" spans="1:12" ht="15.75" customHeight="1">
      <c r="A18" s="21"/>
      <c r="B18" s="26"/>
      <c r="C18" s="48"/>
      <c r="D18" s="30"/>
      <c r="E18" s="21"/>
      <c r="F18" s="21"/>
      <c r="G18" s="105"/>
      <c r="H18" s="319"/>
      <c r="I18" s="104"/>
      <c r="J18" s="100"/>
      <c r="K18" s="30"/>
      <c r="L18" s="31"/>
    </row>
    <row r="19" spans="1:12" ht="15.75" customHeight="1">
      <c r="A19" s="21"/>
      <c r="B19" s="26"/>
      <c r="C19" s="48"/>
      <c r="D19" s="30"/>
      <c r="E19" s="21"/>
      <c r="F19" s="21"/>
      <c r="G19" s="105"/>
      <c r="H19" s="319"/>
      <c r="I19" s="104"/>
      <c r="J19" s="100"/>
      <c r="K19" s="30"/>
      <c r="L19" s="31"/>
    </row>
    <row r="20" spans="1:12" ht="15.75" customHeight="1">
      <c r="A20" s="21"/>
      <c r="B20" s="26"/>
      <c r="C20" s="48"/>
      <c r="D20" s="30"/>
      <c r="E20" s="21"/>
      <c r="F20" s="21"/>
      <c r="G20" s="105"/>
      <c r="H20" s="319"/>
      <c r="I20" s="104"/>
      <c r="J20" s="100"/>
      <c r="K20" s="30" t="str">
        <f t="shared" ref="K20:K25" si="0">IF(I20=0,"",(J20-I20)/I20*100)</f>
        <v/>
      </c>
      <c r="L20" s="31"/>
    </row>
    <row r="21" spans="1:12" ht="15.75" customHeight="1">
      <c r="A21" s="21"/>
      <c r="B21" s="26"/>
      <c r="C21" s="48"/>
      <c r="D21" s="30"/>
      <c r="E21" s="21"/>
      <c r="F21" s="21"/>
      <c r="G21" s="105"/>
      <c r="H21" s="319"/>
      <c r="I21" s="104"/>
      <c r="J21" s="100"/>
      <c r="K21" s="30" t="str">
        <f t="shared" si="0"/>
        <v/>
      </c>
      <c r="L21" s="31"/>
    </row>
    <row r="22" spans="1:12" ht="15.75" customHeight="1">
      <c r="A22" s="21"/>
      <c r="B22" s="26"/>
      <c r="C22" s="48"/>
      <c r="D22" s="30"/>
      <c r="E22" s="21"/>
      <c r="F22" s="21"/>
      <c r="G22" s="105"/>
      <c r="H22" s="319"/>
      <c r="I22" s="104"/>
      <c r="J22" s="100"/>
      <c r="K22" s="30" t="str">
        <f t="shared" si="0"/>
        <v/>
      </c>
      <c r="L22" s="31"/>
    </row>
    <row r="23" spans="1:12" ht="15.75" customHeight="1">
      <c r="A23" s="21"/>
      <c r="B23" s="26"/>
      <c r="C23" s="48"/>
      <c r="D23" s="30"/>
      <c r="E23" s="21"/>
      <c r="F23" s="21"/>
      <c r="G23" s="105"/>
      <c r="H23" s="319"/>
      <c r="I23" s="104"/>
      <c r="J23" s="100"/>
      <c r="K23" s="30" t="str">
        <f t="shared" si="0"/>
        <v/>
      </c>
      <c r="L23" s="31"/>
    </row>
    <row r="24" spans="1:12" ht="15.75" customHeight="1">
      <c r="A24" s="21"/>
      <c r="B24" s="26"/>
      <c r="C24" s="48"/>
      <c r="D24" s="30"/>
      <c r="E24" s="21"/>
      <c r="F24" s="21"/>
      <c r="G24" s="105"/>
      <c r="H24" s="319"/>
      <c r="I24" s="104"/>
      <c r="J24" s="100"/>
      <c r="K24" s="30" t="str">
        <f t="shared" si="0"/>
        <v/>
      </c>
      <c r="L24" s="31"/>
    </row>
    <row r="25" spans="1:12" ht="15.75" customHeight="1">
      <c r="A25" s="21"/>
      <c r="B25" s="26"/>
      <c r="C25" s="48"/>
      <c r="D25" s="30"/>
      <c r="E25" s="21"/>
      <c r="F25" s="21"/>
      <c r="G25" s="105"/>
      <c r="H25" s="319"/>
      <c r="I25" s="104"/>
      <c r="J25" s="100"/>
      <c r="K25" s="30" t="str">
        <f t="shared" si="0"/>
        <v/>
      </c>
      <c r="L25" s="31"/>
    </row>
    <row r="26" spans="1:12" ht="15.75" customHeight="1">
      <c r="A26" s="21"/>
      <c r="B26" s="26"/>
      <c r="C26" s="48"/>
      <c r="D26" s="30"/>
      <c r="E26" s="21"/>
      <c r="F26" s="21"/>
      <c r="G26" s="105"/>
      <c r="H26" s="319"/>
      <c r="I26" s="104"/>
      <c r="J26" s="100"/>
      <c r="K26" s="30"/>
      <c r="L26" s="31"/>
    </row>
    <row r="27" spans="1:12" ht="15.75" customHeight="1">
      <c r="A27" s="619" t="s">
        <v>627</v>
      </c>
      <c r="B27" s="620"/>
      <c r="C27" s="77"/>
      <c r="D27" s="30">
        <f>SUM(D6:D26)</f>
        <v>0</v>
      </c>
      <c r="E27" s="31"/>
      <c r="F27" s="31"/>
      <c r="G27" s="254">
        <f>SUM(G6:G26)</f>
        <v>0</v>
      </c>
      <c r="H27" s="326"/>
      <c r="I27" s="255">
        <f>SUM(I6:I26)</f>
        <v>0</v>
      </c>
      <c r="J27" s="216">
        <f>SUM(J6:J26)</f>
        <v>0</v>
      </c>
      <c r="K27" s="30" t="str">
        <f>IF(I27=0,"",(J27-I27)/I27*100)</f>
        <v/>
      </c>
      <c r="L27" s="31"/>
    </row>
    <row r="28" spans="1:12" ht="15.75" customHeight="1">
      <c r="A28" s="34" t="e">
        <f>#REF!&amp;#REF!</f>
        <v>#REF!</v>
      </c>
      <c r="J28" s="19"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A1" location="索引目录!D15" display="返回索引页"/>
    <hyperlink ref="B1" location="流动汇总!B11"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Roman,常规"3-6
&amp;"宋体,常规"共&amp;"Times New Roman,常规"&amp;N&amp;"宋体,常规"页第&amp;"Times New Roman,常规"&amp;P&amp;"宋体,常规"页</oddHeader>
  </headerFooter>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fitToPage="1"/>
  </sheetPr>
  <dimension ref="A1:J29"/>
  <sheetViews>
    <sheetView workbookViewId="0">
      <selection activeCell="A2" sqref="A2:J2"/>
    </sheetView>
  </sheetViews>
  <sheetFormatPr defaultColWidth="9" defaultRowHeight="15.75" customHeight="1" outlineLevelCol="1"/>
  <cols>
    <col min="1" max="1" width="5.5" style="13" customWidth="1"/>
    <col min="2" max="2" width="16.375" style="13" customWidth="1"/>
    <col min="3" max="3" width="7.625" style="46" customWidth="1"/>
    <col min="4" max="4" width="10.625" style="13" customWidth="1"/>
    <col min="5" max="6" width="16.75" style="13" customWidth="1" outlineLevel="1"/>
    <col min="7" max="7" width="16.75" style="13" customWidth="1"/>
    <col min="8" max="8" width="16.75" style="13" customWidth="1" outlineLevel="1"/>
    <col min="9" max="9" width="15.625" style="13" customWidth="1" outlineLevel="1"/>
    <col min="10" max="10" width="17.5" style="13" customWidth="1"/>
    <col min="11" max="16384" width="9" style="13"/>
  </cols>
  <sheetData>
    <row r="1" spans="1:10">
      <c r="A1" s="15" t="s">
        <v>414</v>
      </c>
      <c r="B1" s="16" t="s">
        <v>452</v>
      </c>
      <c r="C1" s="47"/>
      <c r="D1" s="18"/>
      <c r="E1" s="18"/>
      <c r="F1" s="18"/>
      <c r="G1" s="18"/>
      <c r="H1" s="18"/>
      <c r="I1" s="18"/>
      <c r="J1" s="18"/>
    </row>
    <row r="2" spans="1:10" s="11" customFormat="1" ht="30" customHeight="1">
      <c r="A2" s="607" t="s">
        <v>664</v>
      </c>
      <c r="B2" s="607"/>
      <c r="C2" s="607"/>
      <c r="D2" s="607"/>
      <c r="E2" s="607"/>
      <c r="F2" s="607"/>
      <c r="G2" s="607"/>
      <c r="H2" s="607"/>
      <c r="I2" s="607"/>
      <c r="J2" s="607"/>
    </row>
    <row r="3" spans="1:10" ht="14.1" customHeight="1">
      <c r="A3" s="608" t="e">
        <f>CONCATENATE(#REF!,#REF!,#REF!,#REF!,#REF!,#REF!,#REF!)</f>
        <v>#REF!</v>
      </c>
      <c r="B3" s="608"/>
      <c r="C3" s="608"/>
      <c r="D3" s="608"/>
      <c r="E3" s="608"/>
      <c r="F3" s="608"/>
      <c r="G3" s="608"/>
      <c r="H3" s="608"/>
      <c r="I3" s="618"/>
      <c r="J3" s="618"/>
    </row>
    <row r="4" spans="1:10" ht="15.75" customHeight="1">
      <c r="A4" s="19" t="e">
        <f>#REF!&amp;#REF!</f>
        <v>#REF!</v>
      </c>
      <c r="J4" s="20" t="s">
        <v>275</v>
      </c>
    </row>
    <row r="5" spans="1:10" s="12" customFormat="1" ht="15.75" customHeight="1">
      <c r="A5" s="21" t="s">
        <v>454</v>
      </c>
      <c r="B5" s="21" t="s">
        <v>622</v>
      </c>
      <c r="C5" s="48" t="s">
        <v>638</v>
      </c>
      <c r="D5" s="21" t="s">
        <v>665</v>
      </c>
      <c r="E5" s="23" t="s">
        <v>456</v>
      </c>
      <c r="F5" s="314" t="s">
        <v>582</v>
      </c>
      <c r="G5" s="33" t="s">
        <v>457</v>
      </c>
      <c r="H5" s="21" t="s">
        <v>458</v>
      </c>
      <c r="I5" s="21" t="s">
        <v>460</v>
      </c>
      <c r="J5" s="21" t="s">
        <v>583</v>
      </c>
    </row>
    <row r="6" spans="1:10" ht="15.75" customHeight="1">
      <c r="A6" s="21">
        <v>1</v>
      </c>
      <c r="B6" s="26"/>
      <c r="C6" s="48"/>
      <c r="D6" s="31"/>
      <c r="E6" s="254"/>
      <c r="F6" s="326"/>
      <c r="G6" s="255">
        <f>E6+F6</f>
        <v>0</v>
      </c>
      <c r="H6" s="216">
        <f>G6</f>
        <v>0</v>
      </c>
      <c r="I6" s="30" t="str">
        <f>IF(G6=0,"",(H6-G6)/G6*100)</f>
        <v/>
      </c>
      <c r="J6" s="31"/>
    </row>
    <row r="7" spans="1:10" ht="15.75" customHeight="1">
      <c r="A7" s="21"/>
      <c r="B7" s="26"/>
      <c r="C7" s="48"/>
      <c r="D7" s="31"/>
      <c r="E7" s="254"/>
      <c r="F7" s="326"/>
      <c r="G7" s="255"/>
      <c r="H7" s="216"/>
      <c r="I7" s="30"/>
      <c r="J7" s="31"/>
    </row>
    <row r="8" spans="1:10" ht="15.75" customHeight="1">
      <c r="A8" s="21"/>
      <c r="B8" s="26"/>
      <c r="C8" s="48"/>
      <c r="D8" s="31"/>
      <c r="E8" s="254"/>
      <c r="F8" s="326"/>
      <c r="G8" s="255"/>
      <c r="H8" s="216"/>
      <c r="I8" s="30"/>
      <c r="J8" s="31"/>
    </row>
    <row r="9" spans="1:10" ht="15.75" customHeight="1">
      <c r="A9" s="21"/>
      <c r="B9" s="26"/>
      <c r="C9" s="48"/>
      <c r="D9" s="31"/>
      <c r="E9" s="254"/>
      <c r="F9" s="326"/>
      <c r="G9" s="255"/>
      <c r="H9" s="216"/>
      <c r="I9" s="30"/>
      <c r="J9" s="31"/>
    </row>
    <row r="10" spans="1:10" ht="15.75" customHeight="1">
      <c r="A10" s="21"/>
      <c r="B10" s="26"/>
      <c r="C10" s="48"/>
      <c r="D10" s="31"/>
      <c r="E10" s="254"/>
      <c r="F10" s="326"/>
      <c r="G10" s="255"/>
      <c r="H10" s="216"/>
      <c r="I10" s="30"/>
      <c r="J10" s="31"/>
    </row>
    <row r="11" spans="1:10" ht="15.75" customHeight="1">
      <c r="A11" s="21"/>
      <c r="B11" s="26"/>
      <c r="C11" s="48"/>
      <c r="D11" s="31"/>
      <c r="E11" s="254"/>
      <c r="F11" s="326"/>
      <c r="G11" s="255"/>
      <c r="H11" s="216"/>
      <c r="I11" s="30"/>
      <c r="J11" s="31"/>
    </row>
    <row r="12" spans="1:10" ht="15.75" customHeight="1">
      <c r="A12" s="21"/>
      <c r="B12" s="26"/>
      <c r="C12" s="48"/>
      <c r="D12" s="31"/>
      <c r="E12" s="254"/>
      <c r="F12" s="326"/>
      <c r="G12" s="255"/>
      <c r="H12" s="216"/>
      <c r="I12" s="30"/>
      <c r="J12" s="31"/>
    </row>
    <row r="13" spans="1:10" ht="15.75" customHeight="1">
      <c r="A13" s="21"/>
      <c r="B13" s="26"/>
      <c r="C13" s="48"/>
      <c r="D13" s="31"/>
      <c r="E13" s="254"/>
      <c r="F13" s="326"/>
      <c r="G13" s="255"/>
      <c r="H13" s="216"/>
      <c r="I13" s="30"/>
      <c r="J13" s="31"/>
    </row>
    <row r="14" spans="1:10" ht="15.75" customHeight="1">
      <c r="A14" s="21"/>
      <c r="B14" s="26"/>
      <c r="C14" s="48"/>
      <c r="D14" s="31"/>
      <c r="E14" s="254"/>
      <c r="F14" s="326"/>
      <c r="G14" s="255"/>
      <c r="H14" s="216"/>
      <c r="I14" s="30"/>
      <c r="J14" s="31"/>
    </row>
    <row r="15" spans="1:10" ht="15.75" customHeight="1">
      <c r="A15" s="21"/>
      <c r="B15" s="26"/>
      <c r="C15" s="48"/>
      <c r="D15" s="31"/>
      <c r="E15" s="254"/>
      <c r="F15" s="326"/>
      <c r="G15" s="255"/>
      <c r="H15" s="216"/>
      <c r="I15" s="30"/>
      <c r="J15" s="31"/>
    </row>
    <row r="16" spans="1:10" ht="15.75" customHeight="1">
      <c r="A16" s="21"/>
      <c r="B16" s="26"/>
      <c r="C16" s="48"/>
      <c r="D16" s="31"/>
      <c r="E16" s="254"/>
      <c r="F16" s="326"/>
      <c r="G16" s="255"/>
      <c r="H16" s="216"/>
      <c r="I16" s="30"/>
      <c r="J16" s="31"/>
    </row>
    <row r="17" spans="1:10" ht="15.75" customHeight="1">
      <c r="A17" s="21"/>
      <c r="B17" s="26"/>
      <c r="C17" s="48"/>
      <c r="D17" s="31"/>
      <c r="E17" s="254"/>
      <c r="F17" s="326"/>
      <c r="G17" s="255"/>
      <c r="H17" s="216"/>
      <c r="I17" s="30"/>
      <c r="J17" s="31"/>
    </row>
    <row r="18" spans="1:10" ht="15.75" customHeight="1">
      <c r="A18" s="21"/>
      <c r="B18" s="26"/>
      <c r="C18" s="48"/>
      <c r="D18" s="31"/>
      <c r="E18" s="254"/>
      <c r="F18" s="326"/>
      <c r="G18" s="255"/>
      <c r="H18" s="216"/>
      <c r="I18" s="30"/>
      <c r="J18" s="31"/>
    </row>
    <row r="19" spans="1:10" ht="15.75" customHeight="1">
      <c r="A19" s="21"/>
      <c r="B19" s="26"/>
      <c r="C19" s="48"/>
      <c r="D19" s="31"/>
      <c r="E19" s="254"/>
      <c r="F19" s="326"/>
      <c r="G19" s="255"/>
      <c r="H19" s="216"/>
      <c r="I19" s="30"/>
      <c r="J19" s="31"/>
    </row>
    <row r="20" spans="1:10" ht="15.75" customHeight="1">
      <c r="A20" s="21"/>
      <c r="B20" s="26"/>
      <c r="C20" s="48"/>
      <c r="D20" s="31"/>
      <c r="E20" s="254"/>
      <c r="F20" s="326"/>
      <c r="G20" s="255"/>
      <c r="H20" s="216"/>
      <c r="I20" s="30"/>
      <c r="J20" s="31"/>
    </row>
    <row r="21" spans="1:10" ht="15.75" customHeight="1">
      <c r="A21" s="21"/>
      <c r="B21" s="26"/>
      <c r="C21" s="48"/>
      <c r="D21" s="31"/>
      <c r="E21" s="254"/>
      <c r="F21" s="326"/>
      <c r="G21" s="255"/>
      <c r="H21" s="216"/>
      <c r="I21" s="30"/>
      <c r="J21" s="31"/>
    </row>
    <row r="22" spans="1:10" ht="15.75" customHeight="1">
      <c r="A22" s="21"/>
      <c r="B22" s="26"/>
      <c r="C22" s="48"/>
      <c r="D22" s="31"/>
      <c r="E22" s="254"/>
      <c r="F22" s="326"/>
      <c r="G22" s="255"/>
      <c r="H22" s="216"/>
      <c r="I22" s="30"/>
      <c r="J22" s="31"/>
    </row>
    <row r="23" spans="1:10" ht="15.75" customHeight="1">
      <c r="A23" s="21"/>
      <c r="B23" s="26"/>
      <c r="C23" s="48"/>
      <c r="D23" s="31"/>
      <c r="E23" s="254"/>
      <c r="F23" s="326"/>
      <c r="G23" s="255"/>
      <c r="H23" s="216"/>
      <c r="I23" s="30" t="str">
        <f>IF(G23=0,"",(H23-G23)/G23*100)</f>
        <v/>
      </c>
      <c r="J23" s="31"/>
    </row>
    <row r="24" spans="1:10" ht="15.75" customHeight="1">
      <c r="A24" s="21"/>
      <c r="B24" s="26"/>
      <c r="C24" s="48"/>
      <c r="D24" s="31"/>
      <c r="E24" s="254"/>
      <c r="F24" s="326"/>
      <c r="G24" s="255"/>
      <c r="H24" s="216"/>
      <c r="I24" s="30" t="str">
        <f>IF(G24=0,"",(H24-G24)/G24*100)</f>
        <v/>
      </c>
      <c r="J24" s="31"/>
    </row>
    <row r="25" spans="1:10" ht="15.75" customHeight="1">
      <c r="A25" s="21"/>
      <c r="B25" s="26"/>
      <c r="C25" s="48"/>
      <c r="D25" s="31"/>
      <c r="E25" s="254"/>
      <c r="F25" s="326"/>
      <c r="G25" s="255"/>
      <c r="H25" s="216"/>
      <c r="I25" s="30" t="str">
        <f>IF(G25=0,"",(H25-G25)/G25*100)</f>
        <v/>
      </c>
      <c r="J25" s="31"/>
    </row>
    <row r="26" spans="1:10" ht="15.75" customHeight="1">
      <c r="A26" s="21"/>
      <c r="B26" s="26"/>
      <c r="C26" s="48"/>
      <c r="D26" s="31"/>
      <c r="E26" s="254"/>
      <c r="F26" s="326"/>
      <c r="G26" s="255"/>
      <c r="H26" s="216"/>
      <c r="I26" s="30"/>
      <c r="J26" s="31"/>
    </row>
    <row r="27" spans="1:10" ht="15.75" customHeight="1">
      <c r="A27" s="619" t="s">
        <v>627</v>
      </c>
      <c r="B27" s="620"/>
      <c r="C27" s="48"/>
      <c r="D27" s="31"/>
      <c r="E27" s="254">
        <f>SUM(E6:E26)</f>
        <v>0</v>
      </c>
      <c r="F27" s="326"/>
      <c r="G27" s="255">
        <f>SUM(G6:G26)</f>
        <v>0</v>
      </c>
      <c r="H27" s="216">
        <f>SUM(H6:H26)</f>
        <v>0</v>
      </c>
      <c r="I27" s="30" t="str">
        <f>IF(G27=0,"",(H27-G27)/G27*100)</f>
        <v/>
      </c>
      <c r="J27" s="31"/>
    </row>
    <row r="28" spans="1:10" ht="15.75" customHeight="1">
      <c r="A28" s="34" t="e">
        <f>#REF!&amp;#REF!</f>
        <v>#REF!</v>
      </c>
      <c r="H28" s="19" t="e">
        <f>"评估人员："&amp;#REF!</f>
        <v>#REF!</v>
      </c>
    </row>
    <row r="29" spans="1:10" ht="15.75" customHeight="1">
      <c r="A29" s="34" t="e">
        <f>CONCATENATE(#REF!,#REF!,#REF!,#REF!,#REF!,#REF!,#REF!)</f>
        <v>#REF!</v>
      </c>
    </row>
  </sheetData>
  <mergeCells count="3">
    <mergeCell ref="A2:J2"/>
    <mergeCell ref="A3:J3"/>
    <mergeCell ref="A27:B27"/>
  </mergeCells>
  <phoneticPr fontId="12" type="noConversion"/>
  <hyperlinks>
    <hyperlink ref="A1" location="索引目录!D16" display="返回索引页"/>
    <hyperlink ref="B1" location="流动汇总!B12" display="返回"/>
  </hyperlinks>
  <printOptions horizontalCentered="1"/>
  <pageMargins left="0.35433070866141703" right="0.35433070866141703" top="0.78740157480314998" bottom="0.78740157480314998" header="1.02362204724409" footer="0.511811023622047"/>
  <pageSetup paperSize="9" scale="93" fitToHeight="0" orientation="landscape"/>
  <headerFooter alignWithMargins="0">
    <oddHeader>&amp;R&amp;"宋体,常规"&amp;10表&amp;"Times New Roman,常规"3-7
&amp;"宋体,常规"共&amp;"Times New Roman,常规"&amp;N&amp;"宋体,常规"页第&amp;"Times New Roman,常规"&amp;P&amp;"宋体,常规"页</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2:O189"/>
  <sheetViews>
    <sheetView topLeftCell="A28" workbookViewId="0">
      <selection activeCell="F41" sqref="F41"/>
    </sheetView>
  </sheetViews>
  <sheetFormatPr defaultColWidth="9" defaultRowHeight="15.75"/>
  <cols>
    <col min="1" max="1" width="7.25" style="374" customWidth="1"/>
    <col min="2" max="14" width="9" style="374"/>
    <col min="15" max="15" width="11.125" style="374" customWidth="1"/>
    <col min="16" max="16384" width="9" style="374"/>
  </cols>
  <sheetData>
    <row r="2" spans="1:15" ht="31.5">
      <c r="A2" s="533" t="s">
        <v>86</v>
      </c>
      <c r="B2" s="533"/>
      <c r="C2" s="533"/>
      <c r="D2" s="533"/>
      <c r="E2" s="533"/>
      <c r="F2" s="533"/>
      <c r="G2" s="533"/>
      <c r="H2" s="533"/>
      <c r="I2" s="533"/>
      <c r="J2" s="533"/>
      <c r="K2" s="533"/>
      <c r="L2" s="533"/>
      <c r="M2" s="533"/>
      <c r="N2" s="533"/>
      <c r="O2" s="533"/>
    </row>
    <row r="4" spans="1:15">
      <c r="A4" s="510" t="s">
        <v>87</v>
      </c>
    </row>
    <row r="6" spans="1:15" s="506" customFormat="1" ht="15.75" customHeight="1">
      <c r="A6" s="509" t="s">
        <v>88</v>
      </c>
    </row>
    <row r="7" spans="1:15" s="506" customFormat="1" ht="15.75" customHeight="1">
      <c r="A7" s="511" t="s">
        <v>89</v>
      </c>
    </row>
    <row r="8" spans="1:15" s="506" customFormat="1" ht="13.5">
      <c r="A8" s="509" t="s">
        <v>90</v>
      </c>
    </row>
    <row r="9" spans="1:15" s="506" customFormat="1" ht="13.5">
      <c r="A9" s="512" t="s">
        <v>91</v>
      </c>
    </row>
    <row r="10" spans="1:15" s="506" customFormat="1" ht="21.75" customHeight="1">
      <c r="A10" s="512" t="s">
        <v>92</v>
      </c>
    </row>
    <row r="11" spans="1:15" s="506" customFormat="1" ht="13.5">
      <c r="A11" s="512" t="s">
        <v>93</v>
      </c>
    </row>
    <row r="12" spans="1:15" s="506" customFormat="1" ht="21.75" customHeight="1">
      <c r="A12" s="512" t="s">
        <v>94</v>
      </c>
    </row>
    <row r="13" spans="1:15" s="506" customFormat="1" ht="21.75" customHeight="1">
      <c r="A13" s="512" t="s">
        <v>95</v>
      </c>
    </row>
    <row r="14" spans="1:15" s="506" customFormat="1" ht="21.75" customHeight="1">
      <c r="A14" s="512" t="s">
        <v>96</v>
      </c>
    </row>
    <row r="15" spans="1:15" s="506" customFormat="1" ht="21.75" customHeight="1">
      <c r="A15" s="512" t="s">
        <v>97</v>
      </c>
    </row>
    <row r="16" spans="1:15" s="506" customFormat="1" ht="21.75" customHeight="1">
      <c r="A16" s="512" t="s">
        <v>98</v>
      </c>
    </row>
    <row r="17" spans="1:1" s="506" customFormat="1" ht="13.5">
      <c r="A17" s="512" t="s">
        <v>99</v>
      </c>
    </row>
    <row r="18" spans="1:1" s="506" customFormat="1" ht="21.75" customHeight="1">
      <c r="A18" s="512" t="s">
        <v>100</v>
      </c>
    </row>
    <row r="19" spans="1:1" s="506" customFormat="1" ht="15.75" customHeight="1">
      <c r="A19" s="509" t="s">
        <v>101</v>
      </c>
    </row>
    <row r="20" spans="1:1" s="506" customFormat="1" ht="15.75" customHeight="1">
      <c r="A20" s="509" t="s">
        <v>102</v>
      </c>
    </row>
    <row r="21" spans="1:1" s="506" customFormat="1" ht="15.75" customHeight="1">
      <c r="A21" s="507" t="s">
        <v>103</v>
      </c>
    </row>
    <row r="22" spans="1:1" s="506" customFormat="1" ht="15.75" customHeight="1">
      <c r="A22" s="512" t="s">
        <v>104</v>
      </c>
    </row>
    <row r="23" spans="1:1" s="506" customFormat="1" ht="15.75" customHeight="1">
      <c r="A23" s="512" t="s">
        <v>105</v>
      </c>
    </row>
    <row r="24" spans="1:1" s="506" customFormat="1" ht="15.75" customHeight="1">
      <c r="A24" s="507" t="s">
        <v>106</v>
      </c>
    </row>
    <row r="25" spans="1:1" s="506" customFormat="1" ht="13.5">
      <c r="A25" s="512" t="s">
        <v>107</v>
      </c>
    </row>
    <row r="26" spans="1:1" s="506" customFormat="1" ht="15.75" customHeight="1">
      <c r="A26" s="507" t="s">
        <v>108</v>
      </c>
    </row>
    <row r="27" spans="1:1" s="506" customFormat="1" ht="15.75" customHeight="1">
      <c r="A27" s="512" t="s">
        <v>109</v>
      </c>
    </row>
    <row r="28" spans="1:1" s="506" customFormat="1" ht="15.75" customHeight="1">
      <c r="A28" s="512" t="s">
        <v>110</v>
      </c>
    </row>
    <row r="29" spans="1:1" s="506" customFormat="1" ht="15.75" customHeight="1">
      <c r="A29" s="507" t="s">
        <v>111</v>
      </c>
    </row>
    <row r="30" spans="1:1" s="506" customFormat="1" ht="15.75" customHeight="1">
      <c r="A30" s="512" t="s">
        <v>112</v>
      </c>
    </row>
    <row r="31" spans="1:1" s="506" customFormat="1" ht="15.75" customHeight="1">
      <c r="A31" s="512" t="s">
        <v>113</v>
      </c>
    </row>
    <row r="32" spans="1:1" s="506" customFormat="1" ht="15.75" customHeight="1">
      <c r="A32" s="512" t="s">
        <v>114</v>
      </c>
    </row>
    <row r="33" spans="1:1" s="506" customFormat="1" ht="15.75" customHeight="1">
      <c r="A33" s="512" t="s">
        <v>115</v>
      </c>
    </row>
    <row r="34" spans="1:1" s="506" customFormat="1" ht="15.75" customHeight="1">
      <c r="A34" s="512" t="s">
        <v>116</v>
      </c>
    </row>
    <row r="35" spans="1:1" s="506" customFormat="1" ht="15.75" customHeight="1">
      <c r="A35" s="507" t="s">
        <v>117</v>
      </c>
    </row>
    <row r="36" spans="1:1" s="506" customFormat="1" ht="15.75" customHeight="1">
      <c r="A36" s="512" t="s">
        <v>118</v>
      </c>
    </row>
    <row r="37" spans="1:1" s="507" customFormat="1" ht="15.75" customHeight="1">
      <c r="A37" s="513" t="s">
        <v>119</v>
      </c>
    </row>
    <row r="38" spans="1:1" s="507" customFormat="1" ht="15.75" customHeight="1">
      <c r="A38" s="514" t="s">
        <v>120</v>
      </c>
    </row>
    <row r="39" spans="1:1" s="506" customFormat="1" ht="15.75" customHeight="1">
      <c r="A39" s="507" t="s">
        <v>121</v>
      </c>
    </row>
    <row r="40" spans="1:1" s="506" customFormat="1" ht="15.75" customHeight="1">
      <c r="A40" s="512" t="s">
        <v>122</v>
      </c>
    </row>
    <row r="41" spans="1:1" s="506" customFormat="1" ht="15.75" customHeight="1">
      <c r="A41" s="512" t="s">
        <v>123</v>
      </c>
    </row>
    <row r="42" spans="1:1" s="506" customFormat="1" ht="13.5">
      <c r="A42" s="512" t="s">
        <v>124</v>
      </c>
    </row>
    <row r="43" spans="1:1" s="506" customFormat="1" ht="15.75" customHeight="1">
      <c r="A43" s="507" t="s">
        <v>125</v>
      </c>
    </row>
    <row r="44" spans="1:1" s="506" customFormat="1" ht="15.75" customHeight="1">
      <c r="A44" s="512" t="s">
        <v>126</v>
      </c>
    </row>
    <row r="45" spans="1:1" s="506" customFormat="1" ht="15.75" customHeight="1">
      <c r="A45" s="512" t="s">
        <v>127</v>
      </c>
    </row>
    <row r="46" spans="1:1" s="506" customFormat="1" ht="15.75" customHeight="1">
      <c r="A46" s="512" t="s">
        <v>128</v>
      </c>
    </row>
    <row r="47" spans="1:1" s="506" customFormat="1" ht="15.75" customHeight="1">
      <c r="A47" s="512" t="s">
        <v>129</v>
      </c>
    </row>
    <row r="48" spans="1:1" s="506" customFormat="1" ht="13.5">
      <c r="A48" s="512" t="s">
        <v>130</v>
      </c>
    </row>
    <row r="49" spans="1:1" s="506" customFormat="1" ht="15.75" customHeight="1">
      <c r="A49" s="507" t="s">
        <v>131</v>
      </c>
    </row>
    <row r="50" spans="1:1" s="506" customFormat="1" ht="15.75" customHeight="1">
      <c r="A50" s="512" t="s">
        <v>132</v>
      </c>
    </row>
    <row r="51" spans="1:1" s="506" customFormat="1" ht="15.75" customHeight="1">
      <c r="A51" s="512" t="s">
        <v>133</v>
      </c>
    </row>
    <row r="52" spans="1:1" s="506" customFormat="1" ht="15.75" customHeight="1">
      <c r="A52" s="507" t="s">
        <v>134</v>
      </c>
    </row>
    <row r="53" spans="1:1" s="506" customFormat="1" ht="15.75" customHeight="1">
      <c r="A53" s="512" t="s">
        <v>135</v>
      </c>
    </row>
    <row r="54" spans="1:1" s="506" customFormat="1" ht="15.75" customHeight="1">
      <c r="A54" s="507" t="s">
        <v>136</v>
      </c>
    </row>
    <row r="55" spans="1:1" s="506" customFormat="1" ht="15.75" customHeight="1">
      <c r="A55" s="512" t="s">
        <v>137</v>
      </c>
    </row>
    <row r="56" spans="1:1" s="506" customFormat="1" ht="15.75" customHeight="1">
      <c r="A56" s="512" t="s">
        <v>138</v>
      </c>
    </row>
    <row r="57" spans="1:1" s="506" customFormat="1" ht="15.75" customHeight="1">
      <c r="A57" s="507" t="s">
        <v>139</v>
      </c>
    </row>
    <row r="58" spans="1:1" s="506" customFormat="1" ht="15.75" customHeight="1">
      <c r="A58" s="512" t="s">
        <v>140</v>
      </c>
    </row>
    <row r="59" spans="1:1" s="506" customFormat="1" ht="15.75" customHeight="1">
      <c r="A59" s="507" t="s">
        <v>141</v>
      </c>
    </row>
    <row r="60" spans="1:1" s="506" customFormat="1" ht="15.75" customHeight="1">
      <c r="A60" s="512" t="s">
        <v>142</v>
      </c>
    </row>
    <row r="61" spans="1:1" s="506" customFormat="1" ht="15.75" customHeight="1">
      <c r="A61" s="512" t="s">
        <v>143</v>
      </c>
    </row>
    <row r="62" spans="1:1" s="506" customFormat="1" ht="15.75" customHeight="1">
      <c r="A62" s="512" t="s">
        <v>144</v>
      </c>
    </row>
    <row r="63" spans="1:1" s="506" customFormat="1" ht="13.5">
      <c r="A63" s="512" t="s">
        <v>145</v>
      </c>
    </row>
    <row r="64" spans="1:1" s="506" customFormat="1" ht="13.5">
      <c r="A64" s="512" t="s">
        <v>146</v>
      </c>
    </row>
    <row r="65" spans="1:1" s="506" customFormat="1" ht="15.75" customHeight="1">
      <c r="A65" s="507" t="s">
        <v>147</v>
      </c>
    </row>
    <row r="66" spans="1:1" s="506" customFormat="1" ht="15.75" customHeight="1">
      <c r="A66" s="512" t="s">
        <v>148</v>
      </c>
    </row>
    <row r="67" spans="1:1" s="506" customFormat="1" ht="15.75" customHeight="1">
      <c r="A67" s="507" t="s">
        <v>149</v>
      </c>
    </row>
    <row r="68" spans="1:1" s="506" customFormat="1" ht="15.75" customHeight="1">
      <c r="A68" s="512" t="s">
        <v>150</v>
      </c>
    </row>
    <row r="69" spans="1:1" s="506" customFormat="1" ht="15.75" customHeight="1">
      <c r="A69" s="512" t="s">
        <v>151</v>
      </c>
    </row>
    <row r="70" spans="1:1" s="506" customFormat="1" ht="15.75" customHeight="1">
      <c r="A70" s="515" t="s">
        <v>152</v>
      </c>
    </row>
    <row r="71" spans="1:1" s="506" customFormat="1" ht="15.75" customHeight="1">
      <c r="A71" s="512" t="s">
        <v>153</v>
      </c>
    </row>
    <row r="72" spans="1:1" s="506" customFormat="1" ht="15.75" customHeight="1">
      <c r="A72" s="512" t="s">
        <v>154</v>
      </c>
    </row>
    <row r="73" spans="1:1" s="506" customFormat="1" ht="15.75" customHeight="1">
      <c r="A73" s="512" t="s">
        <v>155</v>
      </c>
    </row>
    <row r="74" spans="1:1" s="506" customFormat="1" ht="15.75" customHeight="1">
      <c r="A74" s="509" t="s">
        <v>156</v>
      </c>
    </row>
    <row r="75" spans="1:1" s="506" customFormat="1" ht="15.75" customHeight="1">
      <c r="A75" s="507" t="s">
        <v>157</v>
      </c>
    </row>
    <row r="76" spans="1:1" s="506" customFormat="1" ht="15.75" customHeight="1">
      <c r="A76" s="511" t="s">
        <v>158</v>
      </c>
    </row>
    <row r="77" spans="1:1" s="506" customFormat="1" ht="15.75" customHeight="1">
      <c r="A77" s="507" t="s">
        <v>159</v>
      </c>
    </row>
    <row r="78" spans="1:1" s="506" customFormat="1" ht="15.75" customHeight="1">
      <c r="A78" s="512" t="s">
        <v>160</v>
      </c>
    </row>
    <row r="79" spans="1:1" s="506" customFormat="1" ht="15.75" customHeight="1">
      <c r="A79" s="512" t="s">
        <v>161</v>
      </c>
    </row>
    <row r="80" spans="1:1" s="506" customFormat="1" ht="15.75" customHeight="1">
      <c r="A80" s="512" t="s">
        <v>162</v>
      </c>
    </row>
    <row r="81" spans="1:1" s="506" customFormat="1" ht="15.75" customHeight="1">
      <c r="A81" s="512" t="s">
        <v>163</v>
      </c>
    </row>
    <row r="82" spans="1:1" s="506" customFormat="1" ht="15.75" customHeight="1">
      <c r="A82" s="512" t="s">
        <v>164</v>
      </c>
    </row>
    <row r="83" spans="1:1" s="506" customFormat="1" ht="15.75" customHeight="1">
      <c r="A83" s="512" t="s">
        <v>165</v>
      </c>
    </row>
    <row r="84" spans="1:1" s="506" customFormat="1" ht="15.75" customHeight="1">
      <c r="A84" s="516" t="s">
        <v>166</v>
      </c>
    </row>
    <row r="85" spans="1:1" s="506" customFormat="1" ht="15.75" customHeight="1">
      <c r="A85" s="516" t="s">
        <v>167</v>
      </c>
    </row>
    <row r="86" spans="1:1" s="506" customFormat="1" ht="15.75" customHeight="1">
      <c r="A86" s="516" t="s">
        <v>168</v>
      </c>
    </row>
    <row r="87" spans="1:1" s="506" customFormat="1" ht="15.75" customHeight="1">
      <c r="A87" s="516" t="s">
        <v>169</v>
      </c>
    </row>
    <row r="88" spans="1:1" s="506" customFormat="1" ht="15.75" customHeight="1">
      <c r="A88" s="516" t="s">
        <v>170</v>
      </c>
    </row>
    <row r="89" spans="1:1" s="506" customFormat="1" ht="15.75" customHeight="1">
      <c r="A89" s="516" t="s">
        <v>171</v>
      </c>
    </row>
    <row r="90" spans="1:1" s="506" customFormat="1" ht="15.75" customHeight="1">
      <c r="A90" s="516" t="s">
        <v>172</v>
      </c>
    </row>
    <row r="91" spans="1:1" s="506" customFormat="1" ht="15.75" customHeight="1">
      <c r="A91" s="516" t="s">
        <v>173</v>
      </c>
    </row>
    <row r="92" spans="1:1" s="506" customFormat="1" ht="13.5">
      <c r="A92" s="512" t="s">
        <v>174</v>
      </c>
    </row>
    <row r="93" spans="1:1" s="506" customFormat="1" ht="13.5">
      <c r="A93" s="512" t="s">
        <v>175</v>
      </c>
    </row>
    <row r="94" spans="1:1" s="506" customFormat="1" ht="13.5">
      <c r="A94" s="512" t="s">
        <v>176</v>
      </c>
    </row>
    <row r="95" spans="1:1" s="506" customFormat="1" ht="13.5">
      <c r="A95" s="512" t="s">
        <v>177</v>
      </c>
    </row>
    <row r="96" spans="1:1" s="506" customFormat="1" ht="15.75" customHeight="1">
      <c r="A96" s="507" t="s">
        <v>178</v>
      </c>
    </row>
    <row r="97" spans="1:1" s="506" customFormat="1" ht="13.5">
      <c r="A97" s="512" t="s">
        <v>179</v>
      </c>
    </row>
    <row r="98" spans="1:1" s="506" customFormat="1" ht="13.5">
      <c r="A98" s="512" t="s">
        <v>180</v>
      </c>
    </row>
    <row r="99" spans="1:1" s="506" customFormat="1" ht="13.5">
      <c r="A99" s="512" t="s">
        <v>181</v>
      </c>
    </row>
    <row r="100" spans="1:1" s="506" customFormat="1" ht="13.5">
      <c r="A100" s="512" t="s">
        <v>182</v>
      </c>
    </row>
    <row r="101" spans="1:1" s="506" customFormat="1" ht="13.5">
      <c r="A101" s="512" t="s">
        <v>183</v>
      </c>
    </row>
    <row r="102" spans="1:1" s="506" customFormat="1" ht="13.5">
      <c r="A102" s="512" t="s">
        <v>184</v>
      </c>
    </row>
    <row r="103" spans="1:1" s="506" customFormat="1" ht="13.5">
      <c r="A103" s="512" t="s">
        <v>185</v>
      </c>
    </row>
    <row r="104" spans="1:1" s="506" customFormat="1" ht="13.5">
      <c r="A104" s="512" t="s">
        <v>186</v>
      </c>
    </row>
    <row r="105" spans="1:1" s="506" customFormat="1" ht="13.5">
      <c r="A105" s="512" t="s">
        <v>187</v>
      </c>
    </row>
    <row r="106" spans="1:1" s="506" customFormat="1" ht="13.5">
      <c r="A106" s="512" t="s">
        <v>188</v>
      </c>
    </row>
    <row r="107" spans="1:1" s="508" customFormat="1" ht="13.5">
      <c r="A107" s="517" t="s">
        <v>189</v>
      </c>
    </row>
    <row r="108" spans="1:1" s="506" customFormat="1" ht="13.5">
      <c r="A108" s="512" t="s">
        <v>190</v>
      </c>
    </row>
    <row r="109" spans="1:1" s="506" customFormat="1" ht="13.5">
      <c r="A109" s="512" t="s">
        <v>191</v>
      </c>
    </row>
    <row r="110" spans="1:1" s="506" customFormat="1" ht="13.5">
      <c r="A110" s="512" t="s">
        <v>192</v>
      </c>
    </row>
    <row r="111" spans="1:1" s="506" customFormat="1" ht="13.5">
      <c r="A111" s="512" t="s">
        <v>193</v>
      </c>
    </row>
    <row r="112" spans="1:1" s="506" customFormat="1" ht="13.5">
      <c r="A112" s="512" t="s">
        <v>194</v>
      </c>
    </row>
    <row r="113" spans="1:1" s="506" customFormat="1" ht="13.5">
      <c r="A113" s="512" t="s">
        <v>195</v>
      </c>
    </row>
    <row r="114" spans="1:1" s="506" customFormat="1" ht="13.5">
      <c r="A114" s="507" t="s">
        <v>196</v>
      </c>
    </row>
    <row r="115" spans="1:1" s="506" customFormat="1" ht="13.5">
      <c r="A115" s="512" t="s">
        <v>197</v>
      </c>
    </row>
    <row r="116" spans="1:1" s="506" customFormat="1" ht="13.5">
      <c r="A116" s="512" t="s">
        <v>198</v>
      </c>
    </row>
    <row r="117" spans="1:1" s="506" customFormat="1" ht="13.5">
      <c r="A117" s="507" t="s">
        <v>199</v>
      </c>
    </row>
    <row r="118" spans="1:1" s="506" customFormat="1" ht="13.5">
      <c r="A118" s="512" t="s">
        <v>200</v>
      </c>
    </row>
    <row r="119" spans="1:1" s="506" customFormat="1" ht="13.5">
      <c r="A119" s="512" t="s">
        <v>201</v>
      </c>
    </row>
    <row r="120" spans="1:1" s="506" customFormat="1" ht="13.5">
      <c r="A120" s="512" t="s">
        <v>202</v>
      </c>
    </row>
    <row r="121" spans="1:1" s="506" customFormat="1" ht="13.5">
      <c r="A121" s="507" t="s">
        <v>203</v>
      </c>
    </row>
    <row r="122" spans="1:1" s="506" customFormat="1" ht="13.5">
      <c r="A122" s="511" t="s">
        <v>204</v>
      </c>
    </row>
    <row r="123" spans="1:1" s="506" customFormat="1" ht="13.5">
      <c r="A123" s="507" t="s">
        <v>205</v>
      </c>
    </row>
    <row r="124" spans="1:1" s="506" customFormat="1" ht="13.5">
      <c r="A124" s="512" t="s">
        <v>206</v>
      </c>
    </row>
    <row r="125" spans="1:1" s="506" customFormat="1" ht="13.5">
      <c r="A125" s="512" t="s">
        <v>207</v>
      </c>
    </row>
    <row r="126" spans="1:1" s="506" customFormat="1" ht="13.5">
      <c r="A126" s="512" t="s">
        <v>208</v>
      </c>
    </row>
    <row r="127" spans="1:1" s="506" customFormat="1" ht="13.5">
      <c r="A127" s="507" t="s">
        <v>209</v>
      </c>
    </row>
    <row r="128" spans="1:1" s="506" customFormat="1" ht="13.5">
      <c r="A128" s="512" t="s">
        <v>210</v>
      </c>
    </row>
    <row r="129" spans="1:1" s="506" customFormat="1" ht="13.5">
      <c r="A129" s="512" t="s">
        <v>211</v>
      </c>
    </row>
    <row r="130" spans="1:1" s="506" customFormat="1" ht="13.5">
      <c r="A130" s="512" t="s">
        <v>212</v>
      </c>
    </row>
    <row r="131" spans="1:1" s="506" customFormat="1" ht="13.5">
      <c r="A131" s="507" t="s">
        <v>213</v>
      </c>
    </row>
    <row r="132" spans="1:1" s="506" customFormat="1" ht="13.5">
      <c r="A132" s="512" t="s">
        <v>214</v>
      </c>
    </row>
    <row r="133" spans="1:1" s="506" customFormat="1" ht="13.5">
      <c r="A133" s="507" t="s">
        <v>215</v>
      </c>
    </row>
    <row r="134" spans="1:1" s="506" customFormat="1" ht="13.5">
      <c r="A134" s="512" t="s">
        <v>216</v>
      </c>
    </row>
    <row r="135" spans="1:1" s="506" customFormat="1" ht="13.5">
      <c r="A135" s="507" t="s">
        <v>217</v>
      </c>
    </row>
    <row r="136" spans="1:1" s="506" customFormat="1" ht="13.5">
      <c r="A136" s="512" t="s">
        <v>218</v>
      </c>
    </row>
    <row r="137" spans="1:1" s="506" customFormat="1" ht="13.5">
      <c r="A137" s="507" t="s">
        <v>219</v>
      </c>
    </row>
    <row r="138" spans="1:1" s="506" customFormat="1" ht="13.5">
      <c r="A138" s="512" t="s">
        <v>220</v>
      </c>
    </row>
    <row r="139" spans="1:1" s="506" customFormat="1" ht="13.5">
      <c r="A139" s="509" t="s">
        <v>221</v>
      </c>
    </row>
    <row r="140" spans="1:1" s="506" customFormat="1" ht="13.5">
      <c r="A140" s="507" t="s">
        <v>222</v>
      </c>
    </row>
    <row r="141" spans="1:1" s="506" customFormat="1" ht="13.5">
      <c r="A141" s="512" t="s">
        <v>223</v>
      </c>
    </row>
    <row r="142" spans="1:1" s="506" customFormat="1" ht="13.5">
      <c r="A142" s="512" t="s">
        <v>224</v>
      </c>
    </row>
    <row r="143" spans="1:1" s="506" customFormat="1" ht="13.5">
      <c r="A143" s="512" t="s">
        <v>225</v>
      </c>
    </row>
    <row r="144" spans="1:1" s="506" customFormat="1" ht="13.5">
      <c r="A144" s="512" t="s">
        <v>226</v>
      </c>
    </row>
    <row r="145" spans="1:1" s="506" customFormat="1" ht="13.5">
      <c r="A145" s="512" t="s">
        <v>227</v>
      </c>
    </row>
    <row r="146" spans="1:1" s="506" customFormat="1" ht="13.5">
      <c r="A146" s="512" t="s">
        <v>228</v>
      </c>
    </row>
    <row r="147" spans="1:1" s="506" customFormat="1" ht="13.5">
      <c r="A147" s="507" t="s">
        <v>229</v>
      </c>
    </row>
    <row r="148" spans="1:1" s="506" customFormat="1" ht="13.5">
      <c r="A148" s="512" t="s">
        <v>230</v>
      </c>
    </row>
    <row r="149" spans="1:1" s="506" customFormat="1" ht="13.5">
      <c r="A149" s="507" t="s">
        <v>231</v>
      </c>
    </row>
    <row r="150" spans="1:1" s="506" customFormat="1" ht="13.5">
      <c r="A150" s="512" t="s">
        <v>232</v>
      </c>
    </row>
    <row r="151" spans="1:1" s="506" customFormat="1" ht="13.5">
      <c r="A151" s="507" t="s">
        <v>233</v>
      </c>
    </row>
    <row r="152" spans="1:1" s="506" customFormat="1" ht="13.5">
      <c r="A152" s="512" t="s">
        <v>234</v>
      </c>
    </row>
    <row r="153" spans="1:1" s="506" customFormat="1" ht="13.5">
      <c r="A153" s="507" t="s">
        <v>235</v>
      </c>
    </row>
    <row r="154" spans="1:1" s="506" customFormat="1" ht="13.5">
      <c r="A154" s="512" t="s">
        <v>236</v>
      </c>
    </row>
    <row r="155" spans="1:1" s="509" customFormat="1" ht="13.5">
      <c r="A155" s="509" t="s">
        <v>237</v>
      </c>
    </row>
    <row r="156" spans="1:1" s="506" customFormat="1" ht="13.5">
      <c r="A156" s="512" t="s">
        <v>238</v>
      </c>
    </row>
    <row r="157" spans="1:1" s="506" customFormat="1" ht="13.5">
      <c r="A157" s="509" t="s">
        <v>239</v>
      </c>
    </row>
    <row r="158" spans="1:1" s="506" customFormat="1" ht="13.5">
      <c r="A158" s="512" t="s">
        <v>240</v>
      </c>
    </row>
    <row r="159" spans="1:1" s="506" customFormat="1" ht="13.5">
      <c r="A159" s="509" t="s">
        <v>241</v>
      </c>
    </row>
    <row r="160" spans="1:1" s="506" customFormat="1" ht="13.5">
      <c r="A160" s="512" t="s">
        <v>242</v>
      </c>
    </row>
    <row r="161" spans="1:1" s="506" customFormat="1" ht="13.5">
      <c r="A161" s="509" t="s">
        <v>243</v>
      </c>
    </row>
    <row r="162" spans="1:1" s="506" customFormat="1" ht="13.5">
      <c r="A162" s="507" t="s">
        <v>244</v>
      </c>
    </row>
    <row r="163" spans="1:1" s="506" customFormat="1" ht="13.5">
      <c r="A163" s="512" t="s">
        <v>245</v>
      </c>
    </row>
    <row r="164" spans="1:1" s="506" customFormat="1" ht="13.5">
      <c r="A164" s="507" t="s">
        <v>246</v>
      </c>
    </row>
    <row r="165" spans="1:1" s="506" customFormat="1" ht="13.5">
      <c r="A165" s="512" t="s">
        <v>247</v>
      </c>
    </row>
    <row r="166" spans="1:1" s="506" customFormat="1" ht="13.5">
      <c r="A166" s="507" t="s">
        <v>248</v>
      </c>
    </row>
    <row r="167" spans="1:1" s="506" customFormat="1" ht="13.5">
      <c r="A167" s="512" t="s">
        <v>249</v>
      </c>
    </row>
    <row r="168" spans="1:1" s="506" customFormat="1" ht="13.5">
      <c r="A168" s="512" t="s">
        <v>250</v>
      </c>
    </row>
    <row r="169" spans="1:1" s="506" customFormat="1" ht="13.5">
      <c r="A169" s="512" t="s">
        <v>251</v>
      </c>
    </row>
    <row r="170" spans="1:1" s="506" customFormat="1" ht="13.5">
      <c r="A170" s="507" t="s">
        <v>252</v>
      </c>
    </row>
    <row r="171" spans="1:1" s="506" customFormat="1" ht="13.5">
      <c r="A171" s="512" t="s">
        <v>253</v>
      </c>
    </row>
    <row r="172" spans="1:1" s="506" customFormat="1" ht="13.5">
      <c r="A172" s="507" t="s">
        <v>254</v>
      </c>
    </row>
    <row r="173" spans="1:1" s="506" customFormat="1" ht="13.5">
      <c r="A173" s="512" t="s">
        <v>255</v>
      </c>
    </row>
    <row r="174" spans="1:1" s="506" customFormat="1" ht="13.5">
      <c r="A174" s="507" t="s">
        <v>256</v>
      </c>
    </row>
    <row r="175" spans="1:1" s="506" customFormat="1" ht="13.5">
      <c r="A175" s="512" t="s">
        <v>257</v>
      </c>
    </row>
    <row r="176" spans="1:1" s="506" customFormat="1" ht="13.5">
      <c r="A176" s="507" t="s">
        <v>258</v>
      </c>
    </row>
    <row r="177" spans="1:1" s="506" customFormat="1" ht="13.5">
      <c r="A177" s="512" t="s">
        <v>259</v>
      </c>
    </row>
    <row r="178" spans="1:1" s="506" customFormat="1" ht="13.5">
      <c r="A178" s="507" t="s">
        <v>260</v>
      </c>
    </row>
    <row r="179" spans="1:1" s="506" customFormat="1" ht="13.5">
      <c r="A179" s="512" t="s">
        <v>261</v>
      </c>
    </row>
    <row r="180" spans="1:1" s="506" customFormat="1" ht="13.5">
      <c r="A180" s="507" t="s">
        <v>262</v>
      </c>
    </row>
    <row r="181" spans="1:1" s="506" customFormat="1" ht="13.5">
      <c r="A181" s="512" t="s">
        <v>263</v>
      </c>
    </row>
    <row r="182" spans="1:1" s="506" customFormat="1" ht="13.5">
      <c r="A182" s="507" t="s">
        <v>264</v>
      </c>
    </row>
    <row r="183" spans="1:1" s="506" customFormat="1" ht="13.5">
      <c r="A183" s="512" t="s">
        <v>265</v>
      </c>
    </row>
    <row r="184" spans="1:1" s="506" customFormat="1" ht="13.5">
      <c r="A184" s="507" t="s">
        <v>266</v>
      </c>
    </row>
    <row r="185" spans="1:1" s="506" customFormat="1" ht="13.5">
      <c r="A185" s="512" t="s">
        <v>267</v>
      </c>
    </row>
    <row r="186" spans="1:1" s="506" customFormat="1" ht="13.5">
      <c r="A186" s="507" t="s">
        <v>268</v>
      </c>
    </row>
    <row r="187" spans="1:1" s="506" customFormat="1" ht="13.5">
      <c r="A187" s="512" t="s">
        <v>269</v>
      </c>
    </row>
    <row r="188" spans="1:1" s="506" customFormat="1" ht="13.5">
      <c r="A188" s="507" t="s">
        <v>270</v>
      </c>
    </row>
    <row r="189" spans="1:1" s="506" customFormat="1" ht="13.5">
      <c r="A189" s="512" t="s">
        <v>271</v>
      </c>
    </row>
  </sheetData>
  <mergeCells count="1">
    <mergeCell ref="A2:O2"/>
  </mergeCells>
  <phoneticPr fontId="12" type="noConversion"/>
  <hyperlinks>
    <hyperlink ref="A4" location="索引目录!A1" display="返回索引页"/>
    <hyperlink ref="A21" location="'流动资产--货币'!A6" display="(1)表3-1-1 货币资金--现金"/>
    <hyperlink ref="A29" location="'短投'!A6" display="(4)表3-2-1 交易性—股票"/>
    <hyperlink ref="A24" location="'流动资产--货币 (2)'!A6" display="(2)表3-1-2 货币资金--银行存款"/>
    <hyperlink ref="A26" location="'流动资产--货币 (3)'!A6" display="(3)表3-1-3 货币资金--其他货币资金"/>
    <hyperlink ref="A35" location="'短投 (2)'!A6" display="(5)表3-2-2 交易性—债券"/>
    <hyperlink ref="A39" location="'流动资产--票据'!A6" display="(7)表3-3 应收票据"/>
    <hyperlink ref="A54" location="'流动资产--利润'!A6" display="(11)表3-7应收股利"/>
    <hyperlink ref="A52" location="'流动资产--利息'!A6" display="(10)表3-6 应收利息"/>
    <hyperlink ref="A43" location="'流动资产--应收'!A6" display="(8)表3-4应收账款"/>
    <hyperlink ref="A57" location="'流动资产--其他应收'!A6" display="(12)表3—8 其他应收款"/>
    <hyperlink ref="A49" location="'流动资产--预付'!A6" display="(9)表3-5 预付账款"/>
    <hyperlink ref="A59" location="'流动资产--存货'!A6" display="(13)表3—9—1至3-9-8 存货类"/>
    <hyperlink ref="A65" location="'一年到期长期债券'!A6" display="(14)表3--10 一年内到期的非流动资产 "/>
    <hyperlink ref="A67" location="'其他流动资产'!A6" display="(15)表3--11 其他流动资产"/>
    <hyperlink ref="A70" location="'长期投资汇总表'!A6" display="2.非流动资产类中金融货币类类填表说明(表4--1-1至4--4)"/>
    <hyperlink ref="A140" location="'土地使用权'!A6" display="(1)无形资产—土地使用权填表说明(表4-12-1)"/>
    <hyperlink ref="A149" location="'其他无形资产'!A6" display="(3)无形资产—其他无形资产填表说明：(表4-12-3)"/>
    <hyperlink ref="A162" location="'短期借款'!A6" display="(1)长、短期借款（表5-1，表6-1）"/>
    <hyperlink ref="A166" location="'应付票据'!A6" display="(3)应付票据(表5-3)"/>
    <hyperlink ref="A170" location="'应付帐款'!A6" display="(4)应付账款（表5-4）、预收账款（表5-5）、其它应付款（表5-10）"/>
    <hyperlink ref="A176" location="'预提费用'!A6" display="(7)应付利息（表5-8）和应付股利（表5-9）"/>
    <hyperlink ref="A172" location="'应付工资'!A6" display="(5)职工薪酬（表5-6）"/>
    <hyperlink ref="A174" location="'应交税金'!A6" display="(6)应交税费（表5-7）"/>
    <hyperlink ref="A178" location="'一年内到期长期负债'!A6" display="(8)一年内到期的非流动负债（表5-11）"/>
    <hyperlink ref="A186" location="'应付债券'!A6" display="(12)专项应付款（表6-4）、预计负债（表6-5）和其他非流动负债（表6-7）"/>
    <hyperlink ref="A107" location="'机器设备'!A6" display="(3)表4-6-4机器设备"/>
    <hyperlink ref="A114" location="'车辆'!A6" display="(4)表4-6-5车辆"/>
    <hyperlink ref="A96" location="'构筑物'!A6" display="(2)表4-6-2构筑物和表4-6-3管道沟槽"/>
    <hyperlink ref="A117" location="'电子设备'!A6" display="(5)表4-6-6，电子设备"/>
    <hyperlink ref="A7" location="目录!b6" display=" (一)填表范围："/>
    <hyperlink ref="A75" location="'构筑物'!A6" display="(1)投资性房地产表4-5-1至表4-5-4"/>
    <hyperlink ref="A77" location="'构筑物'!A6" display="(2)房屋建筑物表4-6-1"/>
    <hyperlink ref="A121" location="'电子设备'!A6" display="(6)表4-6-7，土地"/>
    <hyperlink ref="A123" location="'电子设备'!A6" display="(7)表4-7-1在建-土建"/>
    <hyperlink ref="A127" location="'电子设备'!A6" display="(8)表4-7-2在建-设备"/>
    <hyperlink ref="A131" location="'电子设备'!A6" display="(9)表4-8工程物资"/>
    <hyperlink ref="A133" location="'电子设备'!A6" display="(10)表4-9固定资产清理"/>
    <hyperlink ref="A135" location="'电子设备'!A6" display="(11)表4-10生产性生物资产"/>
    <hyperlink ref="A137" location="'电子设备'!A6" display="(12)表4-11油气资产"/>
    <hyperlink ref="A147" location="'土地使用权'!A6" display="(2)无形资产—矿业权填表说明(表4-12-2)"/>
    <hyperlink ref="A151" location="'其他无形资产'!A6" display="(4)开发支出（表4-13）"/>
    <hyperlink ref="A153" location="'其他无形资产'!A6" display="(5)商誉(表4-14)"/>
    <hyperlink ref="A155" location="'其他无形资产'!A6" display="5.长期待摊费用（表4-15）"/>
    <hyperlink ref="A164" location="'应付票据'!A6" display="(2)交易性金融负债(表5-2)"/>
    <hyperlink ref="A180" location="'一年内到期长期负债'!A6" display="(9)其他流动负债（表5-12）"/>
    <hyperlink ref="A182" location="'一年内到期长期负债'!A6" display="(10)应付债券（表6-2）"/>
    <hyperlink ref="A184" location="'一年内到期长期负债'!A6" display="(11)长期应付款（表6-3）"/>
    <hyperlink ref="A188" location="'一年内到期长期负债'!A6" display="(13)递延所得税负债（表6-6）"/>
  </hyperlinks>
  <pageMargins left="0.75" right="0.75" top="1" bottom="1" header="0.5" footer="0.5"/>
  <pageSetup paperSize="9" scale="89" orientation="landscape" horizontalDpi="1200" verticalDpi="12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pageSetUpPr fitToPage="1"/>
  </sheetPr>
  <dimension ref="A1:U38"/>
  <sheetViews>
    <sheetView workbookViewId="0">
      <pane xSplit="3" topLeftCell="D1" activePane="topRight" state="frozen"/>
      <selection pane="topRight" activeCell="A6" sqref="A6:Q14"/>
    </sheetView>
  </sheetViews>
  <sheetFormatPr defaultColWidth="9" defaultRowHeight="15.75" customHeight="1" outlineLevelCol="1"/>
  <cols>
    <col min="1" max="1" width="5.25" style="13" customWidth="1"/>
    <col min="2" max="2" width="31.375" style="13" hidden="1" customWidth="1"/>
    <col min="3" max="3" width="28.875" style="13" customWidth="1"/>
    <col min="4" max="4" width="19.25" style="13" customWidth="1"/>
    <col min="5" max="5" width="8.5" style="14" customWidth="1"/>
    <col min="6" max="6" width="7.75" style="13" customWidth="1"/>
    <col min="7" max="7" width="13.125" style="13" customWidth="1" outlineLevel="1"/>
    <col min="8" max="8" width="13.625" style="185" customWidth="1" outlineLevel="1"/>
    <col min="9" max="9" width="12.75" style="185" customWidth="1" outlineLevel="1"/>
    <col min="10" max="10" width="11.375" style="185" customWidth="1" outlineLevel="1"/>
    <col min="11" max="11" width="13" style="185" customWidth="1" outlineLevel="1"/>
    <col min="12" max="12" width="12.75" style="185" customWidth="1" outlineLevel="1"/>
    <col min="13" max="13" width="10.375" style="185" customWidth="1" outlineLevel="1"/>
    <col min="14" max="14" width="17.625" style="185" customWidth="1" outlineLevel="1"/>
    <col min="15" max="16" width="10.75" style="275" customWidth="1" outlineLevel="1"/>
    <col min="17" max="17" width="14.375" style="13" customWidth="1"/>
    <col min="18" max="18" width="14.375" style="13" customWidth="1" outlineLevel="1"/>
    <col min="19" max="19" width="9.625" style="13" customWidth="1" outlineLevel="1"/>
    <col min="20" max="20" width="14.75" style="13" customWidth="1"/>
    <col min="21" max="21" width="12.375" style="13" customWidth="1"/>
    <col min="22" max="16384" width="9" style="13"/>
  </cols>
  <sheetData>
    <row r="1" spans="1:21" s="88" customFormat="1">
      <c r="A1" s="98" t="s">
        <v>414</v>
      </c>
      <c r="B1" s="98"/>
      <c r="C1" s="99" t="s">
        <v>633</v>
      </c>
      <c r="D1" s="89"/>
      <c r="E1" s="90"/>
      <c r="F1" s="309"/>
      <c r="G1" s="89"/>
      <c r="H1" s="89"/>
      <c r="I1" s="89"/>
      <c r="J1" s="89"/>
      <c r="K1" s="89"/>
      <c r="L1" s="89"/>
      <c r="M1" s="89"/>
      <c r="N1" s="89"/>
      <c r="O1" s="89"/>
      <c r="P1" s="89"/>
      <c r="Q1" s="89"/>
      <c r="R1" s="89"/>
      <c r="S1" s="89"/>
      <c r="T1" s="89"/>
    </row>
    <row r="2" spans="1:21" s="11" customFormat="1" ht="30" customHeight="1">
      <c r="A2" s="607" t="s">
        <v>666</v>
      </c>
      <c r="B2" s="607"/>
      <c r="C2" s="607"/>
      <c r="D2" s="607"/>
      <c r="E2" s="607"/>
      <c r="F2" s="607"/>
      <c r="G2" s="607"/>
      <c r="H2" s="607"/>
      <c r="I2" s="607"/>
      <c r="J2" s="607"/>
      <c r="K2" s="607"/>
      <c r="L2" s="607"/>
      <c r="M2" s="607"/>
      <c r="N2" s="607"/>
      <c r="O2" s="607"/>
      <c r="P2" s="607"/>
      <c r="Q2" s="607"/>
      <c r="R2" s="607"/>
      <c r="S2" s="607"/>
      <c r="T2" s="607"/>
    </row>
    <row r="3" spans="1:21" ht="14.1" customHeight="1">
      <c r="A3" s="608" t="e">
        <f>CONCATENATE(#REF!,#REF!,#REF!,#REF!,#REF!,#REF!,#REF!)</f>
        <v>#REF!</v>
      </c>
      <c r="B3" s="608"/>
      <c r="C3" s="608"/>
      <c r="D3" s="608"/>
      <c r="E3" s="608"/>
      <c r="F3" s="608"/>
      <c r="G3" s="608"/>
      <c r="H3" s="608"/>
      <c r="I3" s="608"/>
      <c r="J3" s="618"/>
      <c r="K3" s="618"/>
      <c r="L3" s="618"/>
      <c r="M3" s="618"/>
      <c r="N3" s="618"/>
      <c r="O3" s="618"/>
      <c r="P3" s="618"/>
      <c r="Q3" s="618"/>
      <c r="R3" s="618"/>
      <c r="S3" s="618"/>
      <c r="T3" s="618"/>
    </row>
    <row r="4" spans="1:21" ht="15.75" customHeight="1">
      <c r="A4" s="19" t="e">
        <f>#REF!&amp;#REF!</f>
        <v>#REF!</v>
      </c>
      <c r="B4" s="19"/>
      <c r="P4" s="310"/>
      <c r="Q4" s="253"/>
      <c r="T4" s="20" t="s">
        <v>275</v>
      </c>
    </row>
    <row r="5" spans="1:21" s="12" customFormat="1" ht="24.75">
      <c r="A5" s="21" t="s">
        <v>454</v>
      </c>
      <c r="B5" s="21" t="s">
        <v>635</v>
      </c>
      <c r="C5" s="21" t="s">
        <v>636</v>
      </c>
      <c r="D5" s="21" t="s">
        <v>637</v>
      </c>
      <c r="E5" s="22" t="s">
        <v>638</v>
      </c>
      <c r="F5" s="21" t="s">
        <v>639</v>
      </c>
      <c r="G5" s="21" t="s">
        <v>456</v>
      </c>
      <c r="H5" s="213" t="s">
        <v>640</v>
      </c>
      <c r="I5" s="311" t="s">
        <v>641</v>
      </c>
      <c r="J5" s="213" t="s">
        <v>642</v>
      </c>
      <c r="K5" s="213" t="s">
        <v>643</v>
      </c>
      <c r="L5" s="213" t="s">
        <v>644</v>
      </c>
      <c r="M5" s="213" t="s">
        <v>645</v>
      </c>
      <c r="N5" s="312" t="s">
        <v>646</v>
      </c>
      <c r="O5" s="313" t="s">
        <v>647</v>
      </c>
      <c r="P5" s="314" t="s">
        <v>582</v>
      </c>
      <c r="Q5" s="33" t="s">
        <v>457</v>
      </c>
      <c r="R5" s="21" t="s">
        <v>458</v>
      </c>
      <c r="S5" s="21" t="s">
        <v>460</v>
      </c>
      <c r="T5" s="21" t="s">
        <v>583</v>
      </c>
    </row>
    <row r="6" spans="1:21" ht="16.5" customHeight="1">
      <c r="A6" s="21"/>
      <c r="B6" s="59"/>
      <c r="C6" s="315"/>
      <c r="D6" s="68"/>
      <c r="E6" s="54"/>
      <c r="F6" s="65"/>
      <c r="G6" s="104"/>
      <c r="H6" s="100"/>
      <c r="I6" s="316"/>
      <c r="J6" s="316"/>
      <c r="K6" s="317"/>
      <c r="L6" s="317"/>
      <c r="M6" s="317"/>
      <c r="N6" s="100"/>
      <c r="O6" s="318"/>
      <c r="P6" s="319"/>
      <c r="Q6" s="104"/>
      <c r="R6" s="320">
        <f>Q6</f>
        <v>0</v>
      </c>
      <c r="S6" s="30" t="str">
        <f>IF(Q6=0,"",(R6-Q6)/Q6*100)</f>
        <v/>
      </c>
      <c r="T6" s="31"/>
      <c r="U6" s="73"/>
    </row>
    <row r="7" spans="1:21" ht="16.5" customHeight="1">
      <c r="A7" s="21"/>
      <c r="B7" s="59"/>
      <c r="C7" s="315"/>
      <c r="D7" s="317"/>
      <c r="E7" s="54"/>
      <c r="F7" s="65"/>
      <c r="G7" s="100"/>
      <c r="H7" s="100"/>
      <c r="I7" s="100"/>
      <c r="J7" s="100"/>
      <c r="K7" s="100"/>
      <c r="L7" s="100"/>
      <c r="M7" s="100"/>
      <c r="N7" s="100"/>
      <c r="O7" s="318"/>
      <c r="P7" s="321"/>
      <c r="Q7" s="104"/>
      <c r="R7" s="320">
        <f>Q7</f>
        <v>0</v>
      </c>
      <c r="S7" s="30"/>
      <c r="T7" s="31"/>
      <c r="U7" s="73"/>
    </row>
    <row r="8" spans="1:21" ht="16.5" customHeight="1">
      <c r="A8" s="21"/>
      <c r="B8" s="59"/>
      <c r="C8" s="91"/>
      <c r="D8" s="322"/>
      <c r="E8" s="54"/>
      <c r="F8" s="65"/>
      <c r="G8" s="100"/>
      <c r="H8" s="100"/>
      <c r="I8" s="100"/>
      <c r="J8" s="100"/>
      <c r="K8" s="100"/>
      <c r="L8" s="100"/>
      <c r="M8" s="100"/>
      <c r="N8" s="100"/>
      <c r="O8" s="318"/>
      <c r="P8" s="319"/>
      <c r="Q8" s="104"/>
      <c r="R8" s="320">
        <f>Q8</f>
        <v>0</v>
      </c>
      <c r="S8" s="30"/>
      <c r="T8" s="31"/>
      <c r="U8" s="73"/>
    </row>
    <row r="9" spans="1:21" ht="16.5" customHeight="1">
      <c r="A9" s="21"/>
      <c r="B9" s="59"/>
      <c r="C9" s="78"/>
      <c r="D9" s="65"/>
      <c r="E9" s="54"/>
      <c r="F9" s="65"/>
      <c r="G9" s="100"/>
      <c r="H9" s="100"/>
      <c r="I9" s="100"/>
      <c r="J9" s="100"/>
      <c r="K9" s="100"/>
      <c r="L9" s="100"/>
      <c r="M9" s="100"/>
      <c r="N9" s="100"/>
      <c r="O9" s="318"/>
      <c r="P9" s="321"/>
      <c r="Q9" s="104"/>
      <c r="R9" s="320">
        <f>Q9</f>
        <v>0</v>
      </c>
      <c r="S9" s="30"/>
      <c r="T9" s="31"/>
      <c r="U9" s="73"/>
    </row>
    <row r="10" spans="1:21" ht="16.5" customHeight="1">
      <c r="A10" s="21"/>
      <c r="B10" s="59"/>
      <c r="C10" s="59"/>
      <c r="D10" s="65"/>
      <c r="E10" s="22"/>
      <c r="F10" s="65"/>
      <c r="G10" s="100"/>
      <c r="H10" s="100"/>
      <c r="I10" s="100"/>
      <c r="J10" s="100"/>
      <c r="K10" s="100"/>
      <c r="L10" s="100"/>
      <c r="M10" s="100"/>
      <c r="N10" s="100"/>
      <c r="O10" s="318"/>
      <c r="P10" s="321"/>
      <c r="Q10" s="104"/>
      <c r="R10" s="320"/>
      <c r="S10" s="30"/>
      <c r="T10" s="31"/>
      <c r="U10" s="73"/>
    </row>
    <row r="11" spans="1:21" ht="16.5" customHeight="1">
      <c r="A11" s="21"/>
      <c r="B11" s="59"/>
      <c r="C11" s="59"/>
      <c r="D11" s="65"/>
      <c r="E11" s="22"/>
      <c r="F11" s="65"/>
      <c r="G11" s="100"/>
      <c r="H11" s="100"/>
      <c r="I11" s="100"/>
      <c r="J11" s="100"/>
      <c r="K11" s="100"/>
      <c r="L11" s="100"/>
      <c r="M11" s="100"/>
      <c r="N11" s="100"/>
      <c r="O11" s="318"/>
      <c r="P11" s="321"/>
      <c r="Q11" s="104"/>
      <c r="R11" s="320"/>
      <c r="S11" s="30"/>
      <c r="T11" s="31"/>
      <c r="U11" s="73"/>
    </row>
    <row r="12" spans="1:21" ht="16.5" customHeight="1">
      <c r="A12" s="21"/>
      <c r="B12" s="59"/>
      <c r="C12" s="59"/>
      <c r="D12" s="65"/>
      <c r="E12" s="22"/>
      <c r="F12" s="65"/>
      <c r="G12" s="100"/>
      <c r="H12" s="100"/>
      <c r="I12" s="100"/>
      <c r="J12" s="100"/>
      <c r="K12" s="100"/>
      <c r="L12" s="100"/>
      <c r="M12" s="100"/>
      <c r="N12" s="100"/>
      <c r="O12" s="318"/>
      <c r="P12" s="321"/>
      <c r="Q12" s="104"/>
      <c r="R12" s="320"/>
      <c r="S12" s="30"/>
      <c r="T12" s="31"/>
      <c r="U12" s="73"/>
    </row>
    <row r="13" spans="1:21" ht="16.5" customHeight="1">
      <c r="A13" s="21"/>
      <c r="B13" s="323"/>
      <c r="C13" s="59"/>
      <c r="D13" s="65"/>
      <c r="E13" s="22"/>
      <c r="F13" s="65"/>
      <c r="G13" s="104"/>
      <c r="H13" s="100"/>
      <c r="I13" s="100"/>
      <c r="J13" s="100"/>
      <c r="K13" s="100"/>
      <c r="L13" s="100"/>
      <c r="M13" s="100"/>
      <c r="N13" s="100"/>
      <c r="O13" s="318"/>
      <c r="P13" s="321"/>
      <c r="Q13" s="104"/>
      <c r="R13" s="320"/>
      <c r="S13" s="30"/>
      <c r="T13" s="31"/>
      <c r="U13" s="73"/>
    </row>
    <row r="14" spans="1:21" ht="16.5" customHeight="1">
      <c r="A14" s="21"/>
      <c r="B14" s="323"/>
      <c r="C14" s="59"/>
      <c r="D14" s="65"/>
      <c r="E14" s="22"/>
      <c r="F14" s="65"/>
      <c r="G14" s="104"/>
      <c r="H14" s="100"/>
      <c r="I14" s="100"/>
      <c r="J14" s="100"/>
      <c r="K14" s="100"/>
      <c r="L14" s="100"/>
      <c r="M14" s="100"/>
      <c r="N14" s="100"/>
      <c r="O14" s="318"/>
      <c r="P14" s="321"/>
      <c r="Q14" s="104"/>
      <c r="R14" s="320"/>
      <c r="S14" s="30"/>
      <c r="T14" s="31"/>
      <c r="U14" s="73"/>
    </row>
    <row r="15" spans="1:21" ht="16.5" customHeight="1">
      <c r="A15" s="21"/>
      <c r="C15" s="26"/>
      <c r="D15" s="21"/>
      <c r="E15" s="22"/>
      <c r="F15" s="21"/>
      <c r="G15" s="104"/>
      <c r="H15" s="100"/>
      <c r="I15" s="100"/>
      <c r="J15" s="100"/>
      <c r="K15" s="100"/>
      <c r="L15" s="100"/>
      <c r="M15" s="100"/>
      <c r="N15" s="100"/>
      <c r="O15" s="318"/>
      <c r="P15" s="321"/>
      <c r="Q15" s="104"/>
      <c r="R15" s="320"/>
      <c r="S15" s="30"/>
      <c r="T15" s="31"/>
      <c r="U15" s="73"/>
    </row>
    <row r="16" spans="1:21" ht="16.5" customHeight="1">
      <c r="A16" s="21"/>
      <c r="B16" s="59"/>
      <c r="C16" s="59"/>
      <c r="D16" s="65"/>
      <c r="E16" s="22"/>
      <c r="F16" s="65"/>
      <c r="G16" s="104"/>
      <c r="H16" s="100"/>
      <c r="I16" s="100"/>
      <c r="J16" s="100"/>
      <c r="K16" s="100"/>
      <c r="L16" s="100"/>
      <c r="M16" s="100"/>
      <c r="N16" s="100"/>
      <c r="O16" s="318"/>
      <c r="P16" s="319"/>
      <c r="Q16" s="104"/>
      <c r="R16" s="320"/>
      <c r="S16" s="30"/>
      <c r="T16" s="31"/>
      <c r="U16" s="73"/>
    </row>
    <row r="17" spans="1:21" ht="16.5" customHeight="1">
      <c r="A17" s="21"/>
      <c r="B17" s="59"/>
      <c r="C17" s="59"/>
      <c r="D17" s="65"/>
      <c r="E17" s="22"/>
      <c r="F17" s="65"/>
      <c r="G17" s="100"/>
      <c r="H17" s="100"/>
      <c r="I17" s="100"/>
      <c r="J17" s="100"/>
      <c r="K17" s="100"/>
      <c r="L17" s="100"/>
      <c r="M17" s="100"/>
      <c r="N17" s="100"/>
      <c r="O17" s="318"/>
      <c r="P17" s="321"/>
      <c r="Q17" s="104"/>
      <c r="R17" s="320"/>
      <c r="S17" s="30"/>
      <c r="T17" s="31"/>
      <c r="U17" s="73"/>
    </row>
    <row r="18" spans="1:21" ht="16.5" customHeight="1">
      <c r="A18" s="21"/>
      <c r="B18" s="21"/>
      <c r="C18" s="324"/>
      <c r="D18" s="21"/>
      <c r="E18" s="22"/>
      <c r="F18" s="21"/>
      <c r="G18" s="104"/>
      <c r="H18" s="100"/>
      <c r="I18" s="100"/>
      <c r="J18" s="100"/>
      <c r="K18" s="100"/>
      <c r="L18" s="100"/>
      <c r="M18" s="100"/>
      <c r="N18" s="100"/>
      <c r="O18" s="318"/>
      <c r="P18" s="321"/>
      <c r="Q18" s="104"/>
      <c r="R18" s="100"/>
      <c r="S18" s="30"/>
      <c r="T18" s="31"/>
      <c r="U18" s="73"/>
    </row>
    <row r="19" spans="1:21" ht="16.5" customHeight="1">
      <c r="A19" s="21"/>
      <c r="B19" s="21"/>
      <c r="C19" s="324"/>
      <c r="D19" s="21"/>
      <c r="E19" s="22"/>
      <c r="F19" s="21"/>
      <c r="G19" s="104"/>
      <c r="H19" s="100"/>
      <c r="I19" s="100"/>
      <c r="J19" s="100"/>
      <c r="K19" s="100"/>
      <c r="L19" s="100"/>
      <c r="M19" s="100"/>
      <c r="N19" s="100"/>
      <c r="O19" s="318"/>
      <c r="P19" s="321"/>
      <c r="Q19" s="104"/>
      <c r="R19" s="100"/>
      <c r="S19" s="30"/>
      <c r="T19" s="31"/>
      <c r="U19" s="73"/>
    </row>
    <row r="20" spans="1:21" ht="16.5" customHeight="1">
      <c r="A20" s="21"/>
      <c r="B20" s="21"/>
      <c r="C20" s="324"/>
      <c r="D20" s="21"/>
      <c r="E20" s="22"/>
      <c r="F20" s="21"/>
      <c r="G20" s="104"/>
      <c r="H20" s="100"/>
      <c r="I20" s="100"/>
      <c r="J20" s="100"/>
      <c r="K20" s="100"/>
      <c r="L20" s="100"/>
      <c r="M20" s="100"/>
      <c r="N20" s="100"/>
      <c r="O20" s="318"/>
      <c r="P20" s="321"/>
      <c r="Q20" s="104"/>
      <c r="R20" s="100"/>
      <c r="S20" s="30"/>
      <c r="T20" s="31"/>
      <c r="U20" s="73"/>
    </row>
    <row r="21" spans="1:21" ht="16.5" customHeight="1">
      <c r="A21" s="21"/>
      <c r="B21" s="21"/>
      <c r="C21" s="59"/>
      <c r="D21" s="21"/>
      <c r="E21" s="22"/>
      <c r="F21" s="21"/>
      <c r="G21" s="104"/>
      <c r="H21" s="100"/>
      <c r="I21" s="100"/>
      <c r="J21" s="100"/>
      <c r="K21" s="100"/>
      <c r="L21" s="100"/>
      <c r="M21" s="100"/>
      <c r="N21" s="100"/>
      <c r="O21" s="318"/>
      <c r="P21" s="319"/>
      <c r="Q21" s="104"/>
      <c r="R21" s="100"/>
      <c r="S21" s="30"/>
      <c r="T21" s="31"/>
      <c r="U21" s="73"/>
    </row>
    <row r="22" spans="1:21" ht="16.5" customHeight="1">
      <c r="A22" s="21"/>
      <c r="B22" s="21"/>
      <c r="C22" s="325"/>
      <c r="D22" s="21"/>
      <c r="E22" s="22"/>
      <c r="F22" s="21"/>
      <c r="G22" s="104"/>
      <c r="H22" s="100"/>
      <c r="I22" s="100"/>
      <c r="J22" s="100"/>
      <c r="K22" s="100"/>
      <c r="L22" s="100"/>
      <c r="M22" s="100"/>
      <c r="N22" s="100"/>
      <c r="O22" s="318"/>
      <c r="P22" s="319"/>
      <c r="Q22" s="104"/>
      <c r="R22" s="100"/>
      <c r="S22" s="30"/>
      <c r="T22" s="31"/>
      <c r="U22" s="73"/>
    </row>
    <row r="23" spans="1:21" ht="16.5" customHeight="1">
      <c r="A23" s="21"/>
      <c r="B23" s="21"/>
      <c r="C23" s="325"/>
      <c r="D23" s="21"/>
      <c r="E23" s="22"/>
      <c r="F23" s="21"/>
      <c r="G23" s="104"/>
      <c r="H23" s="100"/>
      <c r="I23" s="100"/>
      <c r="J23" s="100"/>
      <c r="K23" s="100"/>
      <c r="L23" s="100"/>
      <c r="M23" s="100"/>
      <c r="N23" s="100"/>
      <c r="O23" s="318"/>
      <c r="P23" s="319"/>
      <c r="Q23" s="104"/>
      <c r="R23" s="100"/>
      <c r="S23" s="30"/>
      <c r="T23" s="31"/>
      <c r="U23" s="73"/>
    </row>
    <row r="24" spans="1:21" ht="16.5" customHeight="1">
      <c r="A24" s="619" t="s">
        <v>627</v>
      </c>
      <c r="B24" s="621"/>
      <c r="C24" s="620"/>
      <c r="D24" s="21"/>
      <c r="E24" s="22"/>
      <c r="F24" s="21"/>
      <c r="G24" s="100">
        <f t="shared" ref="G24:R24" si="0">SUM(G6:G23)</f>
        <v>0</v>
      </c>
      <c r="H24" s="100">
        <f t="shared" si="0"/>
        <v>0</v>
      </c>
      <c r="I24" s="100">
        <f t="shared" si="0"/>
        <v>0</v>
      </c>
      <c r="J24" s="100">
        <f t="shared" si="0"/>
        <v>0</v>
      </c>
      <c r="K24" s="100">
        <f t="shared" si="0"/>
        <v>0</v>
      </c>
      <c r="L24" s="100">
        <f t="shared" si="0"/>
        <v>0</v>
      </c>
      <c r="M24" s="100">
        <f t="shared" si="0"/>
        <v>0</v>
      </c>
      <c r="N24" s="100">
        <f t="shared" si="0"/>
        <v>0</v>
      </c>
      <c r="O24" s="318">
        <f t="shared" si="0"/>
        <v>0</v>
      </c>
      <c r="P24" s="100">
        <f t="shared" si="0"/>
        <v>0</v>
      </c>
      <c r="Q24" s="100">
        <f t="shared" si="0"/>
        <v>0</v>
      </c>
      <c r="R24" s="100">
        <f t="shared" si="0"/>
        <v>0</v>
      </c>
      <c r="S24" s="30" t="str">
        <f>IF(Q24=0,"",(R24-Q24)/Q24*100)</f>
        <v/>
      </c>
      <c r="T24" s="31"/>
    </row>
    <row r="25" spans="1:21" ht="16.5" customHeight="1">
      <c r="A25" s="619" t="s">
        <v>648</v>
      </c>
      <c r="B25" s="621"/>
      <c r="C25" s="620"/>
      <c r="D25" s="21"/>
      <c r="E25" s="22"/>
      <c r="F25" s="21"/>
      <c r="G25" s="100"/>
      <c r="H25" s="100"/>
      <c r="I25" s="100"/>
      <c r="J25" s="100"/>
      <c r="K25" s="100"/>
      <c r="L25" s="100"/>
      <c r="M25" s="100"/>
      <c r="N25" s="100">
        <f>SUM(H25:M25)-G25</f>
        <v>0</v>
      </c>
      <c r="O25" s="318"/>
      <c r="P25" s="321"/>
      <c r="Q25" s="104">
        <f>G25+P25</f>
        <v>0</v>
      </c>
      <c r="R25" s="100">
        <f>Q25</f>
        <v>0</v>
      </c>
      <c r="S25" s="30" t="str">
        <f>IF(Q25=0,"",(R25-Q25)/Q25*100)</f>
        <v/>
      </c>
      <c r="T25" s="31"/>
    </row>
    <row r="26" spans="1:21" ht="16.5" customHeight="1">
      <c r="A26" s="619" t="s">
        <v>649</v>
      </c>
      <c r="B26" s="621"/>
      <c r="C26" s="620"/>
      <c r="D26" s="21"/>
      <c r="E26" s="22"/>
      <c r="F26" s="21"/>
      <c r="G26" s="100"/>
      <c r="H26" s="100"/>
      <c r="I26" s="100"/>
      <c r="J26" s="100"/>
      <c r="K26" s="100"/>
      <c r="L26" s="100"/>
      <c r="M26" s="100"/>
      <c r="N26" s="100"/>
      <c r="O26" s="318"/>
      <c r="P26" s="321"/>
      <c r="Q26" s="104"/>
      <c r="R26" s="100">
        <f>O24</f>
        <v>0</v>
      </c>
      <c r="S26" s="30" t="str">
        <f>IF(Q26=0,"",(R26-Q26)/Q26*100)</f>
        <v/>
      </c>
      <c r="T26" s="31"/>
    </row>
    <row r="27" spans="1:21" ht="16.5" customHeight="1">
      <c r="A27" s="619" t="s">
        <v>650</v>
      </c>
      <c r="B27" s="621"/>
      <c r="C27" s="620"/>
      <c r="D27" s="31"/>
      <c r="E27" s="22"/>
      <c r="F27" s="31"/>
      <c r="G27" s="100">
        <f t="shared" ref="G27:R27" si="1">G24-G25-G26</f>
        <v>0</v>
      </c>
      <c r="H27" s="100">
        <f t="shared" si="1"/>
        <v>0</v>
      </c>
      <c r="I27" s="100">
        <f t="shared" si="1"/>
        <v>0</v>
      </c>
      <c r="J27" s="100">
        <f t="shared" si="1"/>
        <v>0</v>
      </c>
      <c r="K27" s="100">
        <f t="shared" si="1"/>
        <v>0</v>
      </c>
      <c r="L27" s="100">
        <f t="shared" si="1"/>
        <v>0</v>
      </c>
      <c r="M27" s="100">
        <f t="shared" si="1"/>
        <v>0</v>
      </c>
      <c r="N27" s="100">
        <f t="shared" si="1"/>
        <v>0</v>
      </c>
      <c r="O27" s="318">
        <f t="shared" si="1"/>
        <v>0</v>
      </c>
      <c r="P27" s="104">
        <f t="shared" si="1"/>
        <v>0</v>
      </c>
      <c r="Q27" s="104">
        <f t="shared" si="1"/>
        <v>0</v>
      </c>
      <c r="R27" s="100">
        <f t="shared" si="1"/>
        <v>0</v>
      </c>
      <c r="S27" s="30" t="str">
        <f>IF(Q27=0,"",(R27-Q27)/Q27*100)</f>
        <v/>
      </c>
      <c r="T27" s="31"/>
    </row>
    <row r="28" spans="1:21" ht="15.75" customHeight="1">
      <c r="A28" s="34" t="e">
        <f>#REF!&amp;#REF!</f>
        <v>#REF!</v>
      </c>
      <c r="B28" s="34"/>
      <c r="H28" s="13"/>
      <c r="R28" s="19" t="e">
        <f>"评估人员："&amp;#REF!</f>
        <v>#REF!</v>
      </c>
    </row>
    <row r="29" spans="1:21" ht="15.75" customHeight="1">
      <c r="A29" s="34" t="e">
        <f>CONCATENATE(#REF!,#REF!,#REF!,#REF!,#REF!,#REF!,#REF!)</f>
        <v>#REF!</v>
      </c>
      <c r="B29" s="34"/>
    </row>
    <row r="30" spans="1:21" ht="15.75" customHeight="1">
      <c r="C30" s="20" t="s">
        <v>651</v>
      </c>
      <c r="D30" s="13" t="s">
        <v>652</v>
      </c>
    </row>
    <row r="31" spans="1:21" ht="15.75" customHeight="1">
      <c r="C31" s="20" t="s">
        <v>653</v>
      </c>
      <c r="D31" s="13" t="s">
        <v>654</v>
      </c>
    </row>
    <row r="32" spans="1:21" ht="15.75" customHeight="1">
      <c r="D32" s="13" t="s">
        <v>655</v>
      </c>
      <c r="Q32" s="73"/>
    </row>
    <row r="33" spans="4:17" ht="15.75" customHeight="1">
      <c r="D33" s="13" t="s">
        <v>656</v>
      </c>
      <c r="Q33" s="74"/>
    </row>
    <row r="34" spans="4:17" ht="15.75" customHeight="1">
      <c r="D34" s="13" t="s">
        <v>657</v>
      </c>
    </row>
    <row r="37" spans="4:17" ht="15.75" customHeight="1">
      <c r="Q37" s="73"/>
    </row>
    <row r="38" spans="4:17" ht="15.75" customHeight="1">
      <c r="Q38" s="73"/>
    </row>
  </sheetData>
  <mergeCells count="6">
    <mergeCell ref="A27:C27"/>
    <mergeCell ref="A2:T2"/>
    <mergeCell ref="A3:T3"/>
    <mergeCell ref="A24:C24"/>
    <mergeCell ref="A25:C25"/>
    <mergeCell ref="A26:C26"/>
  </mergeCells>
  <phoneticPr fontId="12" type="noConversion"/>
  <dataValidations count="1">
    <dataValidation type="decimal" operator="greaterThanOrEqual" allowBlank="1" showInputMessage="1" showErrorMessage="1" errorTitle="红字" error="若余额小于零, 重分类到&quot;其他应付款&quot;" sqref="I6:J6">
      <formula1>0</formula1>
    </dataValidation>
  </dataValidations>
  <hyperlinks>
    <hyperlink ref="A1" location="索引目录!D17" display="返回索引页"/>
    <hyperlink ref="C1" location="流动汇总!B13" display="返回 "/>
  </hyperlinks>
  <printOptions horizontalCentered="1"/>
  <pageMargins left="0.35433070866141703" right="0.35433070866141703" top="0.78740157480314998" bottom="0.78740157480314998" header="1.02362204724409" footer="0.511811023622047"/>
  <pageSetup paperSize="9" scale="55" fitToHeight="0" orientation="landscape"/>
  <headerFooter alignWithMargins="0">
    <oddHeader>&amp;R&amp;"宋体,常规"&amp;10表&amp;"Times New Roman,常规"3-8
&amp;"宋体,常规"共&amp;"Times New Roman,常规"&amp;N&amp;"宋体,常规"页第&amp;"Times New Roman,常规"&amp;P&amp;"宋体,常规"页</oddHeader>
  </headerFooter>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10"/>
    <pageSetUpPr fitToPage="1"/>
  </sheetPr>
  <dimension ref="A1:H42"/>
  <sheetViews>
    <sheetView workbookViewId="0">
      <selection activeCell="A2" sqref="A2:J2"/>
    </sheetView>
  </sheetViews>
  <sheetFormatPr defaultColWidth="9" defaultRowHeight="15.75" customHeight="1" outlineLevelCol="1"/>
  <cols>
    <col min="1" max="1" width="6.875" style="13" customWidth="1"/>
    <col min="2" max="2" width="34.5" style="13" customWidth="1"/>
    <col min="3" max="3" width="19.125" style="13" hidden="1" customWidth="1" outlineLevel="1"/>
    <col min="4" max="4" width="20.5" style="13" customWidth="1" collapsed="1"/>
    <col min="5" max="6" width="20.5" style="13" customWidth="1"/>
    <col min="7" max="7" width="18.375" style="13" customWidth="1"/>
    <col min="8" max="8" width="15.125" style="13" customWidth="1"/>
    <col min="9" max="16384" width="9" style="13"/>
  </cols>
  <sheetData>
    <row r="1" spans="1:7">
      <c r="A1" s="15" t="s">
        <v>414</v>
      </c>
      <c r="B1" s="16" t="s">
        <v>452</v>
      </c>
      <c r="C1" s="18"/>
      <c r="D1" s="18"/>
      <c r="E1" s="18"/>
      <c r="F1" s="18"/>
      <c r="G1" s="18"/>
    </row>
    <row r="2" spans="1:7" s="11" customFormat="1" ht="30" customHeight="1">
      <c r="A2" s="607" t="s">
        <v>667</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55" t="s">
        <v>456</v>
      </c>
      <c r="D5" s="54" t="s">
        <v>457</v>
      </c>
      <c r="E5" s="54" t="s">
        <v>458</v>
      </c>
      <c r="F5" s="56" t="s">
        <v>459</v>
      </c>
      <c r="G5" s="54" t="s">
        <v>460</v>
      </c>
    </row>
    <row r="6" spans="1:7" ht="15.75" customHeight="1">
      <c r="A6" s="54" t="s">
        <v>668</v>
      </c>
      <c r="B6" s="114" t="s">
        <v>669</v>
      </c>
      <c r="C6" s="27">
        <f>'材料采购（在途物资）'!H27</f>
        <v>0</v>
      </c>
      <c r="D6" s="29">
        <f>'材料采购（在途物资）'!L27</f>
        <v>0</v>
      </c>
      <c r="E6" s="30">
        <f>'材料采购（在途物资）'!O27</f>
        <v>0</v>
      </c>
      <c r="F6" s="30">
        <f>E6-D6</f>
        <v>0</v>
      </c>
      <c r="G6" s="57" t="str">
        <f>IF(D6=0,"",F6/D6*100)</f>
        <v/>
      </c>
    </row>
    <row r="7" spans="1:7" ht="15.75" customHeight="1">
      <c r="A7" s="54" t="s">
        <v>670</v>
      </c>
      <c r="B7" s="114" t="s">
        <v>671</v>
      </c>
      <c r="C7" s="27">
        <f>原材料!J24</f>
        <v>0</v>
      </c>
      <c r="D7" s="29">
        <f>原材料!N24</f>
        <v>0</v>
      </c>
      <c r="E7" s="30">
        <f>原材料!R24</f>
        <v>0</v>
      </c>
      <c r="F7" s="30">
        <f t="shared" ref="F7:F14" si="0">E7-D7</f>
        <v>0</v>
      </c>
      <c r="G7" s="57" t="str">
        <f t="shared" ref="G7:G13" si="1">IF(D7=0,"",F7/D7*100)</f>
        <v/>
      </c>
    </row>
    <row r="8" spans="1:7" ht="15.75" customHeight="1">
      <c r="A8" s="54" t="s">
        <v>672</v>
      </c>
      <c r="B8" s="114" t="s">
        <v>673</v>
      </c>
      <c r="C8" s="27">
        <f>在库周转材料!J27</f>
        <v>0</v>
      </c>
      <c r="D8" s="29">
        <f>在库周转材料!N27</f>
        <v>0</v>
      </c>
      <c r="E8" s="30">
        <f>在库周转材料!Q27</f>
        <v>0</v>
      </c>
      <c r="F8" s="30">
        <f t="shared" si="0"/>
        <v>0</v>
      </c>
      <c r="G8" s="57" t="str">
        <f t="shared" si="1"/>
        <v/>
      </c>
    </row>
    <row r="9" spans="1:7" ht="15.75" customHeight="1">
      <c r="A9" s="54" t="s">
        <v>674</v>
      </c>
      <c r="B9" s="114" t="s">
        <v>675</v>
      </c>
      <c r="C9" s="27">
        <f>委托加工物资!H27</f>
        <v>0</v>
      </c>
      <c r="D9" s="29">
        <f>委托加工物资!L27</f>
        <v>0</v>
      </c>
      <c r="E9" s="30">
        <f>委托加工物资!O27</f>
        <v>0</v>
      </c>
      <c r="F9" s="30">
        <f t="shared" si="0"/>
        <v>0</v>
      </c>
      <c r="G9" s="57" t="str">
        <f t="shared" si="1"/>
        <v/>
      </c>
    </row>
    <row r="10" spans="1:7" ht="15.75" customHeight="1">
      <c r="A10" s="54" t="s">
        <v>676</v>
      </c>
      <c r="B10" s="114" t="s">
        <v>677</v>
      </c>
      <c r="C10" s="27">
        <f>'产成品（库存商品）'!P25</f>
        <v>0</v>
      </c>
      <c r="D10" s="29">
        <f>'产成品（库存商品）'!T25</f>
        <v>0</v>
      </c>
      <c r="E10" s="30">
        <f>'产成品（库存商品）'!Y25</f>
        <v>0</v>
      </c>
      <c r="F10" s="30">
        <f t="shared" si="0"/>
        <v>0</v>
      </c>
      <c r="G10" s="57" t="str">
        <f t="shared" si="1"/>
        <v/>
      </c>
    </row>
    <row r="11" spans="1:7" ht="15.75" customHeight="1">
      <c r="A11" s="54" t="s">
        <v>678</v>
      </c>
      <c r="B11" s="114" t="s">
        <v>679</v>
      </c>
      <c r="C11" s="27">
        <f>'在产品（自制半成品）'!R23</f>
        <v>0</v>
      </c>
      <c r="D11" s="29">
        <f>'在产品（自制半成品）'!V23</f>
        <v>0</v>
      </c>
      <c r="E11" s="30">
        <f>'在产品（自制半成品）'!Y23</f>
        <v>0</v>
      </c>
      <c r="F11" s="30">
        <f t="shared" si="0"/>
        <v>0</v>
      </c>
      <c r="G11" s="57" t="str">
        <f t="shared" si="1"/>
        <v/>
      </c>
    </row>
    <row r="12" spans="1:7" ht="15.75" customHeight="1">
      <c r="A12" s="54" t="s">
        <v>680</v>
      </c>
      <c r="B12" s="114" t="s">
        <v>681</v>
      </c>
      <c r="C12" s="27">
        <f>发出商品!I27</f>
        <v>0</v>
      </c>
      <c r="D12" s="29">
        <f>发出商品!M27</f>
        <v>0</v>
      </c>
      <c r="E12" s="30">
        <f>发出商品!R27</f>
        <v>0</v>
      </c>
      <c r="F12" s="30">
        <f t="shared" si="0"/>
        <v>0</v>
      </c>
      <c r="G12" s="57" t="str">
        <f t="shared" si="1"/>
        <v/>
      </c>
    </row>
    <row r="13" spans="1:7" ht="15.75" customHeight="1">
      <c r="A13" s="54" t="s">
        <v>682</v>
      </c>
      <c r="B13" s="114" t="s">
        <v>683</v>
      </c>
      <c r="C13" s="27">
        <f>在用周转材料!I35</f>
        <v>0</v>
      </c>
      <c r="D13" s="29">
        <f>在用周转材料!L35</f>
        <v>0</v>
      </c>
      <c r="E13" s="30">
        <f>在用周转材料!P35</f>
        <v>0</v>
      </c>
      <c r="F13" s="30">
        <f t="shared" si="0"/>
        <v>0</v>
      </c>
      <c r="G13" s="57" t="str">
        <f t="shared" si="1"/>
        <v/>
      </c>
    </row>
    <row r="14" spans="1:7" ht="15.75" customHeight="1">
      <c r="A14" s="54" t="s">
        <v>684</v>
      </c>
      <c r="B14" s="114" t="s">
        <v>685</v>
      </c>
      <c r="C14" s="27">
        <f>消耗性生物资产!M27</f>
        <v>0</v>
      </c>
      <c r="D14" s="29">
        <f>消耗性生物资产!O27</f>
        <v>0</v>
      </c>
      <c r="E14" s="30">
        <f>消耗性生物资产!P27</f>
        <v>0</v>
      </c>
      <c r="F14" s="30">
        <f t="shared" si="0"/>
        <v>0</v>
      </c>
      <c r="G14" s="57"/>
    </row>
    <row r="15" spans="1:7" ht="15.75" customHeight="1">
      <c r="A15" s="54"/>
      <c r="B15" s="31"/>
      <c r="C15" s="27"/>
      <c r="D15" s="29"/>
      <c r="E15" s="30"/>
      <c r="F15" s="30"/>
      <c r="G15" s="57"/>
    </row>
    <row r="16" spans="1:7" ht="15.75" customHeight="1">
      <c r="A16" s="54"/>
      <c r="B16" s="31"/>
      <c r="C16" s="27"/>
      <c r="D16" s="29"/>
      <c r="E16" s="30"/>
      <c r="F16" s="30"/>
      <c r="G16" s="57"/>
    </row>
    <row r="17" spans="1:7" ht="15.75" customHeight="1">
      <c r="A17" s="21"/>
      <c r="B17" s="31"/>
      <c r="C17" s="27"/>
      <c r="D17" s="29"/>
      <c r="E17" s="30"/>
      <c r="F17" s="30"/>
      <c r="G17" s="57"/>
    </row>
    <row r="18" spans="1:7" ht="15.75" customHeight="1">
      <c r="A18" s="21"/>
      <c r="B18" s="31"/>
      <c r="C18" s="27"/>
      <c r="D18" s="29"/>
      <c r="E18" s="30"/>
      <c r="F18" s="30"/>
      <c r="G18" s="57"/>
    </row>
    <row r="19" spans="1:7" ht="15.75" customHeight="1">
      <c r="A19" s="21"/>
      <c r="B19" s="31"/>
      <c r="C19" s="27"/>
      <c r="D19" s="29"/>
      <c r="E19" s="30"/>
      <c r="F19" s="30"/>
      <c r="G19" s="57"/>
    </row>
    <row r="20" spans="1:7" ht="15.75" customHeight="1">
      <c r="A20" s="21"/>
      <c r="B20" s="31"/>
      <c r="C20" s="27"/>
      <c r="D20" s="29"/>
      <c r="E20" s="30"/>
      <c r="F20" s="30"/>
      <c r="G20" s="57"/>
    </row>
    <row r="21" spans="1:7" ht="15.75" customHeight="1">
      <c r="A21" s="21"/>
      <c r="B21" s="31"/>
      <c r="C21" s="27"/>
      <c r="D21" s="29"/>
      <c r="E21" s="30"/>
      <c r="F21" s="30"/>
      <c r="G21" s="57"/>
    </row>
    <row r="22" spans="1:7" ht="15.75" customHeight="1">
      <c r="A22" s="21"/>
      <c r="B22" s="31"/>
      <c r="C22" s="27"/>
      <c r="D22" s="29"/>
      <c r="E22" s="30"/>
      <c r="F22" s="30"/>
      <c r="G22" s="57"/>
    </row>
    <row r="23" spans="1:7" ht="15.75" customHeight="1">
      <c r="A23" s="21"/>
      <c r="B23" s="31"/>
      <c r="C23" s="27"/>
      <c r="D23" s="29"/>
      <c r="E23" s="30"/>
      <c r="F23" s="30"/>
      <c r="G23" s="57"/>
    </row>
    <row r="24" spans="1:7" ht="15.75" customHeight="1">
      <c r="A24" s="21"/>
      <c r="B24" s="31"/>
      <c r="C24" s="27"/>
      <c r="D24" s="29"/>
      <c r="E24" s="30"/>
      <c r="F24" s="30"/>
      <c r="G24" s="57"/>
    </row>
    <row r="25" spans="1:7" ht="15.75" customHeight="1">
      <c r="A25" s="54" t="s">
        <v>574</v>
      </c>
      <c r="B25" s="54" t="s">
        <v>686</v>
      </c>
      <c r="C25" s="27">
        <f>SUM(C6:C24)</f>
        <v>0</v>
      </c>
      <c r="D25" s="29">
        <f>SUM(D6:D24)</f>
        <v>0</v>
      </c>
      <c r="E25" s="30">
        <f>SUM(E6:E24)</f>
        <v>0</v>
      </c>
      <c r="F25" s="30">
        <f>SUM(F6:F24)</f>
        <v>0</v>
      </c>
      <c r="G25" s="57" t="str">
        <f>IF(D25=0,"",F25/D25*100)</f>
        <v/>
      </c>
    </row>
    <row r="26" spans="1:7" ht="15.75" customHeight="1">
      <c r="A26" s="54" t="s">
        <v>574</v>
      </c>
      <c r="B26" s="54" t="s">
        <v>687</v>
      </c>
      <c r="C26" s="27"/>
      <c r="D26" s="29">
        <f>C26</f>
        <v>0</v>
      </c>
      <c r="E26" s="30">
        <v>0</v>
      </c>
      <c r="F26" s="30">
        <f>E26</f>
        <v>0</v>
      </c>
      <c r="G26" s="57" t="str">
        <f>IF(D26=0,"",F26/D26*100)</f>
        <v/>
      </c>
    </row>
    <row r="27" spans="1:7" ht="15.75" customHeight="1">
      <c r="A27" s="54" t="s">
        <v>574</v>
      </c>
      <c r="B27" s="54" t="s">
        <v>688</v>
      </c>
      <c r="C27" s="27">
        <f>C25-C26</f>
        <v>0</v>
      </c>
      <c r="D27" s="29">
        <f>D25-D26</f>
        <v>0</v>
      </c>
      <c r="E27" s="30">
        <f>E25-E26</f>
        <v>0</v>
      </c>
      <c r="F27" s="30">
        <f>F25-F26</f>
        <v>0</v>
      </c>
      <c r="G27" s="57" t="str">
        <f>IF(D27=0,"",F27/D27*100)</f>
        <v/>
      </c>
    </row>
    <row r="28" spans="1:7" ht="15.75" customHeight="1">
      <c r="A28" s="34" t="e">
        <f>#REF!&amp;#REF!</f>
        <v>#REF!</v>
      </c>
    </row>
    <row r="29" spans="1:7" ht="15.75" customHeight="1">
      <c r="A29" s="34" t="e">
        <f>CONCATENATE(#REF!,#REF!,#REF!,#REF!,#REF!,#REF!,#REF!)</f>
        <v>#REF!</v>
      </c>
    </row>
    <row r="31" spans="1:7" ht="15.75" customHeight="1">
      <c r="D31" s="73"/>
      <c r="E31" s="73"/>
    </row>
    <row r="32" spans="1:7" ht="15.75" customHeight="1">
      <c r="D32" s="73"/>
      <c r="E32" s="74"/>
    </row>
    <row r="34" spans="4:8" ht="15.75" customHeight="1">
      <c r="D34" s="73"/>
    </row>
    <row r="37" spans="4:8" ht="15.75" customHeight="1">
      <c r="D37" s="73"/>
      <c r="E37" s="73"/>
      <c r="F37" s="73"/>
      <c r="G37" s="73"/>
      <c r="H37" s="73"/>
    </row>
    <row r="38" spans="4:8" ht="15.75" customHeight="1">
      <c r="D38" s="249"/>
      <c r="E38" s="249"/>
      <c r="F38" s="249"/>
      <c r="G38" s="249"/>
      <c r="H38" s="249"/>
    </row>
    <row r="40" spans="4:8" ht="15.75" customHeight="1">
      <c r="E40" s="74"/>
    </row>
    <row r="41" spans="4:8" ht="15.75" customHeight="1">
      <c r="E41" s="73"/>
    </row>
    <row r="42" spans="4:8" ht="15.75" customHeight="1">
      <c r="E42" s="74"/>
      <c r="H42" s="74"/>
    </row>
  </sheetData>
  <mergeCells count="2">
    <mergeCell ref="A2:G2"/>
    <mergeCell ref="A3:G3"/>
  </mergeCells>
  <phoneticPr fontId="12" type="noConversion"/>
  <hyperlinks>
    <hyperlink ref="A1" location="索引目录!D18" display="返回索引页"/>
    <hyperlink ref="B7" location="原材料!A1" display="原材料"/>
    <hyperlink ref="B6" location="'材料采购（在途物资）'!A1" display="材料采购（在途物资）"/>
    <hyperlink ref="B8" location="在库周转材料!B1" display="在库周转材料"/>
    <hyperlink ref="B9" location="委托加工物资!B1" display="委托加工物资"/>
    <hyperlink ref="B10" location="'产成品（库存商品）'!A1" display="产成品（库存商品）"/>
    <hyperlink ref="B11" location="'在产品（自制半成品）'!A1" display="在产品（自制半成品）"/>
    <hyperlink ref="B1" location="流动汇总!B14" display="返回"/>
    <hyperlink ref="B12" location="发出商品!B1" display="发出商品"/>
    <hyperlink ref="B13" location="在用周转材料!B1" display="在用周转材料"/>
    <hyperlink ref="B14" location="消耗性生物资产!B1" display="消耗性生物资产"/>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Roman,常规"3-9
&amp;"宋体,常规"共&amp;"Times New Roman,常规"&amp;N&amp;"宋体,常规"页第&amp;"Times New Roman,常规"&amp;P&amp;"宋体,常规"页</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Q29"/>
  <sheetViews>
    <sheetView workbookViewId="0">
      <selection activeCell="A2" sqref="A2:Q2"/>
    </sheetView>
  </sheetViews>
  <sheetFormatPr defaultColWidth="9" defaultRowHeight="15.75" customHeight="1" outlineLevelCol="1"/>
  <cols>
    <col min="1" max="1" width="5.5" style="13" customWidth="1"/>
    <col min="2" max="2" width="8" style="13" customWidth="1"/>
    <col min="3" max="4" width="21.75" style="13" customWidth="1"/>
    <col min="5" max="5" width="5.375" style="13" customWidth="1"/>
    <col min="6" max="6" width="7.75" style="13" customWidth="1" outlineLevel="1"/>
    <col min="7" max="7" width="9" style="13" outlineLevel="1"/>
    <col min="8" max="9" width="14" style="13" customWidth="1" outlineLevel="1"/>
    <col min="10" max="10" width="9.625" style="13" customWidth="1"/>
    <col min="11" max="11" width="7.625" style="13" customWidth="1"/>
    <col min="12" max="12" width="13.125" style="13" customWidth="1"/>
    <col min="13" max="13" width="8.25" style="13" customWidth="1" outlineLevel="1"/>
    <col min="14" max="14" width="10.625" style="13" customWidth="1" outlineLevel="1"/>
    <col min="15" max="15" width="12.625" style="13" customWidth="1" outlineLevel="1"/>
    <col min="16" max="16" width="7" style="13" customWidth="1" outlineLevel="1"/>
    <col min="17" max="17" width="13.125" style="13" customWidth="1"/>
    <col min="18" max="16384" width="9" style="13"/>
  </cols>
  <sheetData>
    <row r="1" spans="1:17" ht="12.75">
      <c r="A1" s="113" t="s">
        <v>272</v>
      </c>
      <c r="B1" s="113"/>
      <c r="C1" s="16" t="s">
        <v>452</v>
      </c>
      <c r="D1" s="16"/>
      <c r="E1" s="18"/>
      <c r="F1" s="18"/>
      <c r="G1" s="18"/>
      <c r="H1" s="18"/>
      <c r="I1" s="18"/>
      <c r="J1" s="18"/>
      <c r="K1" s="18"/>
      <c r="L1" s="18"/>
      <c r="M1" s="18"/>
      <c r="N1" s="18"/>
      <c r="O1" s="18"/>
      <c r="P1" s="18"/>
      <c r="Q1" s="18"/>
    </row>
    <row r="2" spans="1:17" s="11" customFormat="1" ht="30" customHeight="1">
      <c r="A2" s="607" t="s">
        <v>689</v>
      </c>
      <c r="B2" s="607"/>
      <c r="C2" s="607"/>
      <c r="D2" s="607"/>
      <c r="E2" s="607"/>
      <c r="F2" s="607"/>
      <c r="G2" s="607"/>
      <c r="H2" s="607"/>
      <c r="I2" s="607"/>
      <c r="J2" s="607"/>
      <c r="K2" s="607"/>
      <c r="L2" s="607"/>
      <c r="M2" s="607"/>
      <c r="N2" s="607"/>
      <c r="O2" s="607"/>
      <c r="P2" s="607"/>
      <c r="Q2" s="607"/>
    </row>
    <row r="3" spans="1:17" ht="14.1" customHeight="1">
      <c r="A3" s="608" t="e">
        <f>CONCATENATE(#REF!,#REF!,#REF!,#REF!,#REF!,#REF!,#REF!)</f>
        <v>#REF!</v>
      </c>
      <c r="B3" s="608"/>
      <c r="C3" s="608"/>
      <c r="D3" s="608"/>
      <c r="E3" s="608"/>
      <c r="F3" s="608"/>
      <c r="G3" s="608"/>
      <c r="H3" s="608"/>
      <c r="I3" s="608"/>
      <c r="J3" s="608"/>
      <c r="K3" s="608"/>
      <c r="L3" s="608"/>
      <c r="M3" s="618"/>
      <c r="N3" s="618"/>
      <c r="O3" s="618"/>
      <c r="P3" s="618"/>
      <c r="Q3" s="618"/>
    </row>
    <row r="4" spans="1:17" ht="15.75" customHeight="1">
      <c r="A4" s="19" t="e">
        <f>#REF!&amp;#REF!</f>
        <v>#REF!</v>
      </c>
      <c r="B4" s="19"/>
      <c r="Q4" s="20" t="s">
        <v>275</v>
      </c>
    </row>
    <row r="5" spans="1:17" s="12" customFormat="1" ht="15.75" customHeight="1">
      <c r="A5" s="622" t="s">
        <v>454</v>
      </c>
      <c r="B5" s="622" t="s">
        <v>690</v>
      </c>
      <c r="C5" s="622" t="s">
        <v>691</v>
      </c>
      <c r="D5" s="622" t="s">
        <v>692</v>
      </c>
      <c r="E5" s="626" t="s">
        <v>693</v>
      </c>
      <c r="F5" s="622" t="s">
        <v>456</v>
      </c>
      <c r="G5" s="622"/>
      <c r="H5" s="623"/>
      <c r="I5" s="628" t="s">
        <v>582</v>
      </c>
      <c r="J5" s="624" t="s">
        <v>457</v>
      </c>
      <c r="K5" s="624"/>
      <c r="L5" s="625"/>
      <c r="M5" s="626" t="s">
        <v>694</v>
      </c>
      <c r="N5" s="622" t="s">
        <v>458</v>
      </c>
      <c r="O5" s="622"/>
      <c r="P5" s="622" t="s">
        <v>460</v>
      </c>
      <c r="Q5" s="622" t="s">
        <v>583</v>
      </c>
    </row>
    <row r="6" spans="1:17" s="12" customFormat="1" ht="15.75" customHeight="1">
      <c r="A6" s="622"/>
      <c r="B6" s="622"/>
      <c r="C6" s="622"/>
      <c r="D6" s="622"/>
      <c r="E6" s="627"/>
      <c r="F6" s="21" t="s">
        <v>695</v>
      </c>
      <c r="G6" s="21" t="s">
        <v>696</v>
      </c>
      <c r="H6" s="55" t="s">
        <v>697</v>
      </c>
      <c r="I6" s="628"/>
      <c r="J6" s="33" t="s">
        <v>695</v>
      </c>
      <c r="K6" s="21" t="s">
        <v>696</v>
      </c>
      <c r="L6" s="21" t="s">
        <v>697</v>
      </c>
      <c r="M6" s="627"/>
      <c r="N6" s="21" t="s">
        <v>696</v>
      </c>
      <c r="O6" s="21" t="s">
        <v>697</v>
      </c>
      <c r="P6" s="622"/>
      <c r="Q6" s="622"/>
    </row>
    <row r="7" spans="1:17" ht="15.75" customHeight="1">
      <c r="A7" s="54" t="s">
        <v>698</v>
      </c>
      <c r="B7" s="54"/>
      <c r="C7" s="114"/>
      <c r="D7" s="265"/>
      <c r="E7" s="258"/>
      <c r="F7" s="42"/>
      <c r="G7" s="30"/>
      <c r="H7" s="27"/>
      <c r="I7" s="28"/>
      <c r="J7" s="259">
        <f>F7</f>
        <v>0</v>
      </c>
      <c r="K7" s="30">
        <f>G7</f>
        <v>0</v>
      </c>
      <c r="L7" s="260">
        <f>H7+I7</f>
        <v>0</v>
      </c>
      <c r="M7" s="42">
        <f>J7</f>
        <v>0</v>
      </c>
      <c r="N7" s="30">
        <f>K7</f>
        <v>0</v>
      </c>
      <c r="O7" s="30">
        <f>L7</f>
        <v>0</v>
      </c>
      <c r="P7" s="30" t="str">
        <f>IF(L7=0,"",(O7-L7)/L7*100)</f>
        <v/>
      </c>
      <c r="Q7" s="31"/>
    </row>
    <row r="8" spans="1:17" ht="15.75" customHeight="1">
      <c r="A8" s="54"/>
      <c r="B8" s="54"/>
      <c r="C8" s="114"/>
      <c r="D8" s="265"/>
      <c r="E8" s="258"/>
      <c r="F8" s="42"/>
      <c r="G8" s="30"/>
      <c r="H8" s="27"/>
      <c r="I8" s="28"/>
      <c r="J8" s="259"/>
      <c r="K8" s="30"/>
      <c r="L8" s="260"/>
      <c r="M8" s="42"/>
      <c r="N8" s="30"/>
      <c r="O8" s="30"/>
      <c r="P8" s="30" t="str">
        <f t="shared" ref="P8:P27" si="0">IF(L8=0,"",(O8-L8)/L8*100)</f>
        <v/>
      </c>
      <c r="Q8" s="31"/>
    </row>
    <row r="9" spans="1:17" ht="15.75" customHeight="1">
      <c r="A9" s="54"/>
      <c r="B9" s="54"/>
      <c r="C9" s="114"/>
      <c r="D9" s="265"/>
      <c r="E9" s="258"/>
      <c r="F9" s="42"/>
      <c r="G9" s="30"/>
      <c r="H9" s="27"/>
      <c r="I9" s="28"/>
      <c r="J9" s="259"/>
      <c r="K9" s="30"/>
      <c r="L9" s="260"/>
      <c r="M9" s="42"/>
      <c r="N9" s="30"/>
      <c r="O9" s="30"/>
      <c r="P9" s="30" t="str">
        <f t="shared" si="0"/>
        <v/>
      </c>
      <c r="Q9" s="31"/>
    </row>
    <row r="10" spans="1:17" ht="15.75" customHeight="1">
      <c r="A10" s="54"/>
      <c r="B10" s="54"/>
      <c r="C10" s="114"/>
      <c r="D10" s="265"/>
      <c r="E10" s="258"/>
      <c r="F10" s="42"/>
      <c r="G10" s="30"/>
      <c r="H10" s="27"/>
      <c r="I10" s="28"/>
      <c r="J10" s="259"/>
      <c r="K10" s="30"/>
      <c r="L10" s="260"/>
      <c r="M10" s="42"/>
      <c r="N10" s="30"/>
      <c r="O10" s="30"/>
      <c r="P10" s="30" t="str">
        <f t="shared" si="0"/>
        <v/>
      </c>
      <c r="Q10" s="31"/>
    </row>
    <row r="11" spans="1:17" ht="15.75" customHeight="1">
      <c r="A11" s="54"/>
      <c r="B11" s="54"/>
      <c r="C11" s="114"/>
      <c r="D11" s="265"/>
      <c r="E11" s="258"/>
      <c r="F11" s="42"/>
      <c r="G11" s="30"/>
      <c r="H11" s="27"/>
      <c r="I11" s="28"/>
      <c r="J11" s="259"/>
      <c r="K11" s="30"/>
      <c r="L11" s="260"/>
      <c r="M11" s="42"/>
      <c r="N11" s="30"/>
      <c r="O11" s="30"/>
      <c r="P11" s="30" t="str">
        <f t="shared" si="0"/>
        <v/>
      </c>
      <c r="Q11" s="31"/>
    </row>
    <row r="12" spans="1:17" ht="15.75" customHeight="1">
      <c r="A12" s="54"/>
      <c r="B12" s="54"/>
      <c r="C12" s="114"/>
      <c r="D12" s="265"/>
      <c r="E12" s="258"/>
      <c r="F12" s="42"/>
      <c r="G12" s="30"/>
      <c r="H12" s="27"/>
      <c r="I12" s="28"/>
      <c r="J12" s="259"/>
      <c r="K12" s="30"/>
      <c r="L12" s="260"/>
      <c r="M12" s="42"/>
      <c r="N12" s="30"/>
      <c r="O12" s="30"/>
      <c r="P12" s="30" t="str">
        <f t="shared" si="0"/>
        <v/>
      </c>
      <c r="Q12" s="31"/>
    </row>
    <row r="13" spans="1:17" ht="15.75" customHeight="1">
      <c r="A13" s="54"/>
      <c r="B13" s="54"/>
      <c r="C13" s="114"/>
      <c r="D13" s="265"/>
      <c r="E13" s="258"/>
      <c r="F13" s="42"/>
      <c r="G13" s="30"/>
      <c r="H13" s="27"/>
      <c r="I13" s="28"/>
      <c r="J13" s="259"/>
      <c r="K13" s="30"/>
      <c r="L13" s="260"/>
      <c r="M13" s="42"/>
      <c r="N13" s="30"/>
      <c r="O13" s="30"/>
      <c r="P13" s="30" t="str">
        <f t="shared" si="0"/>
        <v/>
      </c>
      <c r="Q13" s="31"/>
    </row>
    <row r="14" spans="1:17" ht="15.75" customHeight="1">
      <c r="A14" s="54"/>
      <c r="B14" s="54"/>
      <c r="C14" s="114"/>
      <c r="D14" s="265"/>
      <c r="E14" s="258"/>
      <c r="F14" s="42"/>
      <c r="G14" s="30"/>
      <c r="H14" s="27"/>
      <c r="I14" s="28"/>
      <c r="J14" s="259"/>
      <c r="K14" s="30"/>
      <c r="L14" s="260"/>
      <c r="M14" s="42"/>
      <c r="N14" s="30"/>
      <c r="O14" s="30"/>
      <c r="P14" s="30" t="str">
        <f t="shared" si="0"/>
        <v/>
      </c>
      <c r="Q14" s="31"/>
    </row>
    <row r="15" spans="1:17" ht="15.75" customHeight="1">
      <c r="A15" s="54"/>
      <c r="B15" s="54"/>
      <c r="C15" s="114"/>
      <c r="D15" s="265"/>
      <c r="E15" s="258"/>
      <c r="F15" s="42"/>
      <c r="G15" s="30"/>
      <c r="H15" s="27"/>
      <c r="I15" s="28"/>
      <c r="J15" s="259"/>
      <c r="K15" s="30"/>
      <c r="L15" s="260"/>
      <c r="M15" s="42"/>
      <c r="N15" s="30"/>
      <c r="O15" s="30"/>
      <c r="P15" s="30" t="str">
        <f t="shared" si="0"/>
        <v/>
      </c>
      <c r="Q15" s="31"/>
    </row>
    <row r="16" spans="1:17" ht="15.75" customHeight="1">
      <c r="A16" s="54"/>
      <c r="B16" s="54"/>
      <c r="C16" s="114"/>
      <c r="D16" s="265"/>
      <c r="E16" s="258"/>
      <c r="F16" s="42"/>
      <c r="G16" s="30"/>
      <c r="H16" s="27"/>
      <c r="I16" s="28"/>
      <c r="J16" s="259"/>
      <c r="K16" s="30"/>
      <c r="L16" s="260"/>
      <c r="M16" s="42"/>
      <c r="N16" s="30"/>
      <c r="O16" s="30"/>
      <c r="P16" s="30" t="str">
        <f t="shared" si="0"/>
        <v/>
      </c>
      <c r="Q16" s="31"/>
    </row>
    <row r="17" spans="1:17" ht="15.75" customHeight="1">
      <c r="A17" s="54"/>
      <c r="B17" s="54"/>
      <c r="C17" s="114"/>
      <c r="D17" s="265"/>
      <c r="E17" s="258"/>
      <c r="F17" s="42"/>
      <c r="G17" s="30"/>
      <c r="H17" s="27"/>
      <c r="I17" s="28"/>
      <c r="J17" s="259"/>
      <c r="K17" s="30"/>
      <c r="L17" s="260"/>
      <c r="M17" s="42"/>
      <c r="N17" s="30"/>
      <c r="O17" s="30"/>
      <c r="P17" s="30" t="str">
        <f t="shared" si="0"/>
        <v/>
      </c>
      <c r="Q17" s="31"/>
    </row>
    <row r="18" spans="1:17" ht="15.75" customHeight="1">
      <c r="A18" s="54"/>
      <c r="B18" s="54"/>
      <c r="C18" s="114"/>
      <c r="D18" s="265"/>
      <c r="E18" s="258"/>
      <c r="F18" s="42"/>
      <c r="G18" s="30"/>
      <c r="H18" s="27"/>
      <c r="I18" s="28"/>
      <c r="J18" s="259"/>
      <c r="K18" s="30"/>
      <c r="L18" s="260"/>
      <c r="M18" s="42"/>
      <c r="N18" s="30"/>
      <c r="O18" s="30"/>
      <c r="P18" s="30" t="str">
        <f t="shared" si="0"/>
        <v/>
      </c>
      <c r="Q18" s="31"/>
    </row>
    <row r="19" spans="1:17" ht="15.75" customHeight="1">
      <c r="A19" s="54"/>
      <c r="B19" s="54"/>
      <c r="C19" s="114"/>
      <c r="D19" s="265"/>
      <c r="E19" s="258"/>
      <c r="F19" s="42"/>
      <c r="G19" s="30"/>
      <c r="H19" s="27"/>
      <c r="I19" s="28"/>
      <c r="J19" s="259"/>
      <c r="K19" s="30"/>
      <c r="L19" s="260"/>
      <c r="M19" s="42"/>
      <c r="N19" s="30"/>
      <c r="O19" s="30"/>
      <c r="P19" s="30" t="str">
        <f t="shared" si="0"/>
        <v/>
      </c>
      <c r="Q19" s="31"/>
    </row>
    <row r="20" spans="1:17" ht="15.75" customHeight="1">
      <c r="A20" s="54"/>
      <c r="B20" s="54"/>
      <c r="C20" s="114"/>
      <c r="D20" s="265"/>
      <c r="E20" s="258"/>
      <c r="F20" s="42"/>
      <c r="G20" s="30"/>
      <c r="H20" s="27"/>
      <c r="I20" s="28"/>
      <c r="J20" s="259"/>
      <c r="K20" s="30"/>
      <c r="L20" s="260"/>
      <c r="M20" s="42"/>
      <c r="N20" s="30"/>
      <c r="O20" s="30"/>
      <c r="P20" s="30" t="str">
        <f t="shared" si="0"/>
        <v/>
      </c>
      <c r="Q20" s="31"/>
    </row>
    <row r="21" spans="1:17" ht="15.75" customHeight="1">
      <c r="A21" s="54"/>
      <c r="B21" s="54"/>
      <c r="C21" s="114"/>
      <c r="D21" s="265"/>
      <c r="E21" s="258"/>
      <c r="F21" s="42"/>
      <c r="G21" s="30"/>
      <c r="H21" s="27"/>
      <c r="I21" s="28"/>
      <c r="J21" s="259"/>
      <c r="K21" s="30"/>
      <c r="L21" s="260"/>
      <c r="M21" s="42"/>
      <c r="N21" s="30"/>
      <c r="O21" s="30"/>
      <c r="P21" s="30" t="str">
        <f t="shared" si="0"/>
        <v/>
      </c>
      <c r="Q21" s="31"/>
    </row>
    <row r="22" spans="1:17" ht="15.75" customHeight="1">
      <c r="A22" s="54"/>
      <c r="B22" s="54"/>
      <c r="C22" s="114"/>
      <c r="D22" s="265"/>
      <c r="E22" s="258"/>
      <c r="F22" s="42"/>
      <c r="G22" s="30"/>
      <c r="H22" s="27"/>
      <c r="I22" s="28"/>
      <c r="J22" s="259"/>
      <c r="K22" s="30"/>
      <c r="L22" s="260"/>
      <c r="M22" s="42"/>
      <c r="N22" s="30"/>
      <c r="O22" s="30"/>
      <c r="P22" s="30" t="str">
        <f t="shared" si="0"/>
        <v/>
      </c>
      <c r="Q22" s="31"/>
    </row>
    <row r="23" spans="1:17" ht="15.75" customHeight="1">
      <c r="A23" s="54"/>
      <c r="B23" s="54"/>
      <c r="C23" s="114"/>
      <c r="D23" s="265"/>
      <c r="E23" s="258"/>
      <c r="F23" s="42"/>
      <c r="G23" s="30"/>
      <c r="H23" s="27"/>
      <c r="I23" s="28"/>
      <c r="J23" s="259"/>
      <c r="K23" s="30"/>
      <c r="L23" s="260"/>
      <c r="M23" s="42"/>
      <c r="N23" s="30"/>
      <c r="O23" s="30"/>
      <c r="P23" s="30" t="str">
        <f t="shared" si="0"/>
        <v/>
      </c>
      <c r="Q23" s="31"/>
    </row>
    <row r="24" spans="1:17" ht="15.75" customHeight="1">
      <c r="A24" s="54"/>
      <c r="B24" s="54"/>
      <c r="C24" s="114"/>
      <c r="D24" s="265"/>
      <c r="E24" s="258"/>
      <c r="F24" s="42"/>
      <c r="G24" s="30"/>
      <c r="H24" s="27"/>
      <c r="I24" s="28"/>
      <c r="J24" s="259"/>
      <c r="K24" s="30"/>
      <c r="L24" s="260"/>
      <c r="M24" s="42"/>
      <c r="N24" s="30"/>
      <c r="O24" s="30"/>
      <c r="P24" s="30"/>
      <c r="Q24" s="31"/>
    </row>
    <row r="25" spans="1:17" ht="15.75" customHeight="1">
      <c r="A25" s="54"/>
      <c r="B25" s="54"/>
      <c r="C25" s="114"/>
      <c r="D25" s="265"/>
      <c r="E25" s="258"/>
      <c r="F25" s="42"/>
      <c r="G25" s="30"/>
      <c r="H25" s="27"/>
      <c r="I25" s="28"/>
      <c r="J25" s="259"/>
      <c r="K25" s="30"/>
      <c r="L25" s="260"/>
      <c r="M25" s="42"/>
      <c r="N25" s="30"/>
      <c r="O25" s="30"/>
      <c r="P25" s="30" t="str">
        <f t="shared" si="0"/>
        <v/>
      </c>
      <c r="Q25" s="31"/>
    </row>
    <row r="26" spans="1:17" ht="15.75" customHeight="1">
      <c r="A26" s="54"/>
      <c r="B26" s="54"/>
      <c r="C26" s="114"/>
      <c r="D26" s="265"/>
      <c r="E26" s="258"/>
      <c r="F26" s="42"/>
      <c r="G26" s="30"/>
      <c r="H26" s="27"/>
      <c r="I26" s="28"/>
      <c r="J26" s="259"/>
      <c r="K26" s="30"/>
      <c r="L26" s="260"/>
      <c r="M26" s="42"/>
      <c r="N26" s="30"/>
      <c r="O26" s="30"/>
      <c r="P26" s="30" t="str">
        <f t="shared" si="0"/>
        <v/>
      </c>
      <c r="Q26" s="31"/>
    </row>
    <row r="27" spans="1:17" ht="15.75" customHeight="1">
      <c r="A27" s="619" t="s">
        <v>627</v>
      </c>
      <c r="B27" s="621"/>
      <c r="C27" s="620"/>
      <c r="D27" s="33"/>
      <c r="E27" s="31"/>
      <c r="F27" s="42"/>
      <c r="G27" s="30"/>
      <c r="H27" s="27">
        <f>SUM(H7:H26)</f>
        <v>0</v>
      </c>
      <c r="I27" s="28"/>
      <c r="J27" s="120"/>
      <c r="K27" s="30"/>
      <c r="L27" s="30">
        <f>SUM(L7:L26)</f>
        <v>0</v>
      </c>
      <c r="M27" s="42"/>
      <c r="N27" s="30"/>
      <c r="O27" s="30">
        <f>SUM(O7:O26)</f>
        <v>0</v>
      </c>
      <c r="P27" s="30" t="str">
        <f t="shared" si="0"/>
        <v/>
      </c>
      <c r="Q27" s="31"/>
    </row>
    <row r="28" spans="1:17" ht="15.75" customHeight="1">
      <c r="A28" s="34" t="e">
        <f>#REF!&amp;#REF!</f>
        <v>#REF!</v>
      </c>
      <c r="B28" s="34"/>
      <c r="J28" s="19"/>
      <c r="K28" s="19"/>
      <c r="N28" s="19" t="e">
        <f>"评估人员："&amp;#REF!</f>
        <v>#REF!</v>
      </c>
    </row>
    <row r="29" spans="1:17" ht="15.75" customHeight="1">
      <c r="A29" s="34" t="e">
        <f>CONCATENATE(#REF!,#REF!,#REF!,#REF!,#REF!,#REF!,#REF!)</f>
        <v>#REF!</v>
      </c>
      <c r="B29" s="34"/>
    </row>
  </sheetData>
  <mergeCells count="15">
    <mergeCell ref="A27:C27"/>
    <mergeCell ref="A5:A6"/>
    <mergeCell ref="B5:B6"/>
    <mergeCell ref="C5:C6"/>
    <mergeCell ref="D5:D6"/>
    <mergeCell ref="A2:Q2"/>
    <mergeCell ref="A3:Q3"/>
    <mergeCell ref="F5:H5"/>
    <mergeCell ref="J5:L5"/>
    <mergeCell ref="N5:O5"/>
    <mergeCell ref="E5:E6"/>
    <mergeCell ref="I5:I6"/>
    <mergeCell ref="M5:M6"/>
    <mergeCell ref="P5:P6"/>
    <mergeCell ref="Q5:Q6"/>
  </mergeCells>
  <phoneticPr fontId="12" type="noConversion"/>
  <hyperlinks>
    <hyperlink ref="A1" location="索引目录!E18" display="返回索引页"/>
    <hyperlink ref="C1" location="存货汇总!B6" display="返回"/>
  </hyperlinks>
  <printOptions horizontalCentered="1"/>
  <pageMargins left="0.35433070866141703" right="0.35433070866141703" top="0.78740157480314998" bottom="0.78740157480314998" header="1.02362204724409" footer="0.511811023622047"/>
  <pageSetup paperSize="9" scale="69" fitToHeight="0" orientation="landscape"/>
  <headerFooter alignWithMargins="0">
    <oddHeader>&amp;R&amp;"宋体,常规"&amp;10表&amp;"Times New Roman,常规"3-9-1
&amp;"宋体,常规"共&amp;"Times New Roman,常规"&amp;N&amp;"宋体,常规"页第&amp;"Times New Roman,常规"&amp;P&amp;"宋体,常规"页</oddHead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pageSetUpPr fitToPage="1"/>
  </sheetPr>
  <dimension ref="A1:Z28"/>
  <sheetViews>
    <sheetView workbookViewId="0">
      <selection activeCell="E17" sqref="E17"/>
    </sheetView>
  </sheetViews>
  <sheetFormatPr defaultColWidth="9" defaultRowHeight="15.75" customHeight="1" outlineLevelCol="1"/>
  <cols>
    <col min="1" max="1" width="4.75" style="12" customWidth="1"/>
    <col min="2" max="2" width="8" style="12" customWidth="1"/>
    <col min="3" max="5" width="18.625" style="13" customWidth="1"/>
    <col min="6" max="6" width="15" style="13" customWidth="1"/>
    <col min="7" max="7" width="4.5" style="12" customWidth="1"/>
    <col min="8" max="8" width="7.5" style="13" customWidth="1" outlineLevel="1"/>
    <col min="9" max="9" width="8.875" style="13" customWidth="1" outlineLevel="1"/>
    <col min="10" max="11" width="12.75" style="13" customWidth="1" outlineLevel="1"/>
    <col min="12" max="12" width="9.25" style="273" customWidth="1"/>
    <col min="13" max="13" width="8.375" style="273" customWidth="1"/>
    <col min="14" max="15" width="10.125" style="273" customWidth="1"/>
    <col min="16" max="16" width="8.75" style="13" customWidth="1" outlineLevel="1"/>
    <col min="17" max="17" width="9.625" style="13" customWidth="1" outlineLevel="1"/>
    <col min="18" max="18" width="10.125" style="13" customWidth="1" outlineLevel="1"/>
    <col min="19" max="19" width="7.75" style="13" customWidth="1" outlineLevel="1"/>
    <col min="20" max="20" width="11.625" style="13" customWidth="1"/>
    <col min="21" max="16384" width="9" style="13"/>
  </cols>
  <sheetData>
    <row r="1" spans="1:26">
      <c r="A1" s="98" t="s">
        <v>414</v>
      </c>
      <c r="B1" s="98"/>
      <c r="C1" s="99" t="s">
        <v>452</v>
      </c>
      <c r="D1" s="99"/>
      <c r="E1" s="99"/>
      <c r="F1" s="99"/>
      <c r="G1" s="18"/>
      <c r="H1" s="18"/>
      <c r="I1" s="18"/>
      <c r="J1" s="18"/>
      <c r="K1" s="18"/>
      <c r="L1" s="18"/>
      <c r="M1" s="18"/>
      <c r="N1" s="18"/>
      <c r="O1" s="18"/>
      <c r="P1" s="18"/>
      <c r="Q1" s="18"/>
      <c r="R1" s="18"/>
      <c r="S1" s="18"/>
      <c r="T1" s="18"/>
    </row>
    <row r="2" spans="1:26" s="11" customFormat="1" ht="30" customHeight="1">
      <c r="A2" s="607" t="s">
        <v>699</v>
      </c>
      <c r="B2" s="607"/>
      <c r="C2" s="607"/>
      <c r="D2" s="607"/>
      <c r="E2" s="607"/>
      <c r="F2" s="607"/>
      <c r="G2" s="607"/>
      <c r="H2" s="607"/>
      <c r="I2" s="607"/>
      <c r="J2" s="607"/>
      <c r="K2" s="607"/>
      <c r="L2" s="607"/>
      <c r="M2" s="607"/>
      <c r="N2" s="607"/>
      <c r="O2" s="607"/>
      <c r="P2" s="607"/>
      <c r="Q2" s="607"/>
      <c r="R2" s="607"/>
      <c r="S2" s="607"/>
      <c r="T2" s="607"/>
    </row>
    <row r="3" spans="1:26"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08"/>
    </row>
    <row r="4" spans="1:26" ht="15.75" customHeight="1">
      <c r="A4" s="19" t="e">
        <f>#REF!&amp;#REF!</f>
        <v>#REF!</v>
      </c>
      <c r="B4" s="19"/>
      <c r="T4" s="20" t="s">
        <v>275</v>
      </c>
    </row>
    <row r="5" spans="1:26" s="12" customFormat="1" ht="15.75" customHeight="1">
      <c r="A5" s="622" t="s">
        <v>454</v>
      </c>
      <c r="B5" s="622" t="s">
        <v>690</v>
      </c>
      <c r="C5" s="622" t="s">
        <v>700</v>
      </c>
      <c r="D5" s="629" t="s">
        <v>701</v>
      </c>
      <c r="E5" s="622" t="s">
        <v>702</v>
      </c>
      <c r="F5" s="622" t="s">
        <v>692</v>
      </c>
      <c r="G5" s="626" t="s">
        <v>693</v>
      </c>
      <c r="H5" s="622" t="s">
        <v>456</v>
      </c>
      <c r="I5" s="622"/>
      <c r="J5" s="622"/>
      <c r="K5" s="622" t="s">
        <v>582</v>
      </c>
      <c r="L5" s="622" t="s">
        <v>457</v>
      </c>
      <c r="M5" s="622"/>
      <c r="N5" s="622"/>
      <c r="O5" s="626" t="s">
        <v>703</v>
      </c>
      <c r="P5" s="622" t="s">
        <v>694</v>
      </c>
      <c r="Q5" s="622" t="s">
        <v>458</v>
      </c>
      <c r="R5" s="622"/>
      <c r="S5" s="622" t="s">
        <v>460</v>
      </c>
      <c r="T5" s="622" t="s">
        <v>583</v>
      </c>
    </row>
    <row r="6" spans="1:26" s="12" customFormat="1" ht="15.75" customHeight="1">
      <c r="A6" s="622"/>
      <c r="B6" s="622"/>
      <c r="C6" s="622"/>
      <c r="D6" s="630"/>
      <c r="E6" s="622"/>
      <c r="F6" s="622"/>
      <c r="G6" s="627"/>
      <c r="H6" s="21" t="s">
        <v>695</v>
      </c>
      <c r="I6" s="21" t="s">
        <v>696</v>
      </c>
      <c r="J6" s="21" t="s">
        <v>697</v>
      </c>
      <c r="K6" s="622"/>
      <c r="L6" s="21" t="s">
        <v>695</v>
      </c>
      <c r="M6" s="21" t="s">
        <v>696</v>
      </c>
      <c r="N6" s="21" t="s">
        <v>697</v>
      </c>
      <c r="O6" s="627"/>
      <c r="P6" s="622"/>
      <c r="Q6" s="21" t="s">
        <v>696</v>
      </c>
      <c r="R6" s="21" t="s">
        <v>697</v>
      </c>
      <c r="S6" s="622"/>
      <c r="T6" s="622"/>
    </row>
    <row r="7" spans="1:26" s="263" customFormat="1" ht="15.75" customHeight="1">
      <c r="A7" s="21">
        <v>1</v>
      </c>
      <c r="B7" s="21"/>
      <c r="C7" s="306"/>
      <c r="D7" s="307"/>
      <c r="E7" s="307"/>
      <c r="F7" s="308"/>
      <c r="G7" s="258"/>
      <c r="H7" s="42"/>
      <c r="I7" s="30"/>
      <c r="J7" s="30"/>
      <c r="K7" s="30"/>
      <c r="L7" s="259">
        <f>H7</f>
        <v>0</v>
      </c>
      <c r="M7" s="30">
        <f>I7</f>
        <v>0</v>
      </c>
      <c r="N7" s="260">
        <f>J7+K7</f>
        <v>0</v>
      </c>
      <c r="O7" s="30">
        <f>M7</f>
        <v>0</v>
      </c>
      <c r="P7" s="42">
        <f>L7</f>
        <v>0</v>
      </c>
      <c r="Q7" s="30">
        <f>M7</f>
        <v>0</v>
      </c>
      <c r="R7" s="30">
        <f>N7</f>
        <v>0</v>
      </c>
      <c r="S7" s="30" t="str">
        <f>IF(N7=0,"",(R7-N7)/N7*100)</f>
        <v/>
      </c>
      <c r="T7" s="31"/>
      <c r="Z7" s="283"/>
    </row>
    <row r="8" spans="1:26" s="263" customFormat="1" ht="15.75" customHeight="1">
      <c r="A8" s="21"/>
      <c r="B8" s="21"/>
      <c r="C8" s="306"/>
      <c r="D8" s="307"/>
      <c r="E8" s="307"/>
      <c r="F8" s="308"/>
      <c r="G8" s="258"/>
      <c r="H8" s="42"/>
      <c r="I8" s="30"/>
      <c r="J8" s="30"/>
      <c r="K8" s="30"/>
      <c r="L8" s="42"/>
      <c r="M8" s="30"/>
      <c r="N8" s="260"/>
      <c r="O8" s="260"/>
      <c r="P8" s="42"/>
      <c r="Q8" s="30"/>
      <c r="R8" s="30"/>
      <c r="S8" s="30" t="str">
        <f t="shared" ref="S8:S24" si="0">IF(N8=0,"",(R8-N8)/N8*100)</f>
        <v/>
      </c>
      <c r="T8" s="31"/>
      <c r="Z8" s="283"/>
    </row>
    <row r="9" spans="1:26" s="263" customFormat="1" ht="15.75" customHeight="1">
      <c r="A9" s="21"/>
      <c r="B9" s="21"/>
      <c r="C9" s="306"/>
      <c r="D9" s="307"/>
      <c r="E9" s="307"/>
      <c r="F9" s="308"/>
      <c r="G9" s="258"/>
      <c r="H9" s="42"/>
      <c r="I9" s="30"/>
      <c r="J9" s="30"/>
      <c r="K9" s="30"/>
      <c r="L9" s="42"/>
      <c r="M9" s="30"/>
      <c r="N9" s="260"/>
      <c r="O9" s="260"/>
      <c r="P9" s="42"/>
      <c r="Q9" s="30"/>
      <c r="R9" s="30"/>
      <c r="S9" s="30" t="str">
        <f t="shared" si="0"/>
        <v/>
      </c>
      <c r="T9" s="31"/>
      <c r="Z9" s="283"/>
    </row>
    <row r="10" spans="1:26" s="263" customFormat="1" ht="15.75" customHeight="1">
      <c r="A10" s="21"/>
      <c r="B10" s="21"/>
      <c r="C10" s="306"/>
      <c r="D10" s="307"/>
      <c r="E10" s="307"/>
      <c r="F10" s="308"/>
      <c r="G10" s="258"/>
      <c r="H10" s="42"/>
      <c r="I10" s="30"/>
      <c r="J10" s="30"/>
      <c r="K10" s="30"/>
      <c r="L10" s="42"/>
      <c r="M10" s="30"/>
      <c r="N10" s="260"/>
      <c r="O10" s="260"/>
      <c r="P10" s="42"/>
      <c r="Q10" s="30"/>
      <c r="R10" s="30"/>
      <c r="S10" s="30" t="str">
        <f t="shared" si="0"/>
        <v/>
      </c>
      <c r="T10" s="31"/>
      <c r="Z10" s="283"/>
    </row>
    <row r="11" spans="1:26" s="263" customFormat="1" ht="15.75" customHeight="1">
      <c r="A11" s="21"/>
      <c r="B11" s="21"/>
      <c r="C11" s="306"/>
      <c r="D11" s="307"/>
      <c r="E11" s="307"/>
      <c r="F11" s="308"/>
      <c r="G11" s="258"/>
      <c r="H11" s="228"/>
      <c r="I11" s="30"/>
      <c r="J11" s="30"/>
      <c r="K11" s="30"/>
      <c r="L11" s="42"/>
      <c r="M11" s="30"/>
      <c r="N11" s="260"/>
      <c r="O11" s="260"/>
      <c r="P11" s="42"/>
      <c r="Q11" s="30"/>
      <c r="R11" s="30"/>
      <c r="S11" s="30" t="str">
        <f t="shared" si="0"/>
        <v/>
      </c>
      <c r="T11" s="31"/>
      <c r="Z11" s="283"/>
    </row>
    <row r="12" spans="1:26" s="263" customFormat="1" ht="15.75" customHeight="1">
      <c r="A12" s="21"/>
      <c r="B12" s="21"/>
      <c r="C12" s="306"/>
      <c r="D12" s="307"/>
      <c r="E12" s="307"/>
      <c r="F12" s="308"/>
      <c r="G12" s="258"/>
      <c r="H12" s="228"/>
      <c r="I12" s="30"/>
      <c r="J12" s="30"/>
      <c r="K12" s="30"/>
      <c r="L12" s="42"/>
      <c r="M12" s="30"/>
      <c r="N12" s="260"/>
      <c r="O12" s="260"/>
      <c r="P12" s="42"/>
      <c r="Q12" s="30"/>
      <c r="R12" s="30"/>
      <c r="S12" s="30" t="str">
        <f t="shared" si="0"/>
        <v/>
      </c>
      <c r="T12" s="31"/>
      <c r="Z12" s="283"/>
    </row>
    <row r="13" spans="1:26" s="263" customFormat="1" ht="15.75" customHeight="1">
      <c r="A13" s="21"/>
      <c r="B13" s="21"/>
      <c r="C13" s="306"/>
      <c r="D13" s="307"/>
      <c r="E13" s="307"/>
      <c r="F13" s="307"/>
      <c r="G13" s="258"/>
      <c r="H13" s="228"/>
      <c r="I13" s="30"/>
      <c r="J13" s="30"/>
      <c r="K13" s="30"/>
      <c r="L13" s="42"/>
      <c r="M13" s="30"/>
      <c r="N13" s="260"/>
      <c r="O13" s="260"/>
      <c r="P13" s="42"/>
      <c r="Q13" s="30"/>
      <c r="R13" s="30"/>
      <c r="S13" s="30" t="str">
        <f t="shared" si="0"/>
        <v/>
      </c>
      <c r="T13" s="31"/>
      <c r="Z13" s="283"/>
    </row>
    <row r="14" spans="1:26" s="263" customFormat="1" ht="15.75" customHeight="1">
      <c r="A14" s="21"/>
      <c r="B14" s="21"/>
      <c r="C14" s="306"/>
      <c r="D14" s="307"/>
      <c r="E14" s="307"/>
      <c r="F14" s="307"/>
      <c r="G14" s="258"/>
      <c r="H14" s="228"/>
      <c r="I14" s="30"/>
      <c r="J14" s="30"/>
      <c r="K14" s="30"/>
      <c r="L14" s="42"/>
      <c r="M14" s="30"/>
      <c r="N14" s="260"/>
      <c r="O14" s="260"/>
      <c r="P14" s="42"/>
      <c r="Q14" s="30"/>
      <c r="R14" s="30"/>
      <c r="S14" s="30" t="str">
        <f t="shared" si="0"/>
        <v/>
      </c>
      <c r="T14" s="31"/>
      <c r="Z14" s="283"/>
    </row>
    <row r="15" spans="1:26" s="263" customFormat="1" ht="15.75" customHeight="1">
      <c r="A15" s="21"/>
      <c r="B15" s="21"/>
      <c r="C15" s="306"/>
      <c r="D15" s="307"/>
      <c r="E15" s="307"/>
      <c r="F15" s="307"/>
      <c r="G15" s="258"/>
      <c r="H15" s="42"/>
      <c r="I15" s="30"/>
      <c r="J15" s="30"/>
      <c r="K15" s="30"/>
      <c r="L15" s="42"/>
      <c r="M15" s="30"/>
      <c r="N15" s="260"/>
      <c r="O15" s="260"/>
      <c r="P15" s="42"/>
      <c r="Q15" s="30"/>
      <c r="R15" s="30"/>
      <c r="S15" s="30" t="str">
        <f t="shared" si="0"/>
        <v/>
      </c>
      <c r="T15" s="31"/>
      <c r="Z15" s="283"/>
    </row>
    <row r="16" spans="1:26" s="263" customFormat="1" ht="15.75" customHeight="1">
      <c r="A16" s="21"/>
      <c r="B16" s="21"/>
      <c r="C16" s="306"/>
      <c r="D16" s="307"/>
      <c r="E16" s="307"/>
      <c r="F16" s="307"/>
      <c r="G16" s="258"/>
      <c r="H16" s="42"/>
      <c r="I16" s="30"/>
      <c r="J16" s="30"/>
      <c r="K16" s="30"/>
      <c r="L16" s="42"/>
      <c r="M16" s="30"/>
      <c r="N16" s="260"/>
      <c r="O16" s="260"/>
      <c r="P16" s="42"/>
      <c r="Q16" s="30"/>
      <c r="R16" s="30"/>
      <c r="S16" s="30" t="str">
        <f t="shared" si="0"/>
        <v/>
      </c>
      <c r="T16" s="31"/>
      <c r="Z16" s="283"/>
    </row>
    <row r="17" spans="1:26" s="263" customFormat="1" ht="15.75" customHeight="1">
      <c r="A17" s="21"/>
      <c r="B17" s="21"/>
      <c r="C17" s="306"/>
      <c r="D17" s="307"/>
      <c r="E17" s="307"/>
      <c r="F17" s="307"/>
      <c r="G17" s="258"/>
      <c r="H17" s="42"/>
      <c r="I17" s="30"/>
      <c r="J17" s="30"/>
      <c r="K17" s="30"/>
      <c r="L17" s="42"/>
      <c r="M17" s="30"/>
      <c r="N17" s="260"/>
      <c r="O17" s="260"/>
      <c r="P17" s="42"/>
      <c r="Q17" s="30"/>
      <c r="R17" s="30"/>
      <c r="S17" s="30" t="str">
        <f t="shared" si="0"/>
        <v/>
      </c>
      <c r="T17" s="31"/>
      <c r="Z17" s="283"/>
    </row>
    <row r="18" spans="1:26" ht="15.75" customHeight="1">
      <c r="A18" s="21"/>
      <c r="B18" s="21"/>
      <c r="C18" s="306"/>
      <c r="D18" s="306"/>
      <c r="E18" s="306"/>
      <c r="F18" s="306"/>
      <c r="G18" s="21"/>
      <c r="H18" s="42"/>
      <c r="I18" s="30"/>
      <c r="J18" s="30"/>
      <c r="K18" s="30"/>
      <c r="L18" s="42"/>
      <c r="M18" s="30"/>
      <c r="N18" s="260"/>
      <c r="O18" s="260"/>
      <c r="P18" s="42"/>
      <c r="Q18" s="30"/>
      <c r="R18" s="30"/>
      <c r="S18" s="30" t="str">
        <f t="shared" si="0"/>
        <v/>
      </c>
      <c r="T18" s="31"/>
      <c r="X18" s="12"/>
      <c r="Z18" s="283"/>
    </row>
    <row r="19" spans="1:26" ht="15.75" customHeight="1">
      <c r="A19" s="21"/>
      <c r="B19" s="21"/>
      <c r="C19" s="306"/>
      <c r="D19" s="306"/>
      <c r="E19" s="306"/>
      <c r="F19" s="306"/>
      <c r="G19" s="21"/>
      <c r="H19" s="42"/>
      <c r="I19" s="30"/>
      <c r="J19" s="30"/>
      <c r="K19" s="30"/>
      <c r="L19" s="42"/>
      <c r="M19" s="30"/>
      <c r="N19" s="260"/>
      <c r="O19" s="260"/>
      <c r="P19" s="42"/>
      <c r="Q19" s="30"/>
      <c r="R19" s="30"/>
      <c r="S19" s="30" t="str">
        <f t="shared" si="0"/>
        <v/>
      </c>
      <c r="T19" s="31"/>
      <c r="X19" s="12"/>
      <c r="Z19" s="283"/>
    </row>
    <row r="20" spans="1:26" ht="15.75" customHeight="1">
      <c r="A20" s="21"/>
      <c r="B20" s="21"/>
      <c r="C20" s="306"/>
      <c r="D20" s="306"/>
      <c r="E20" s="306"/>
      <c r="F20" s="306"/>
      <c r="G20" s="21"/>
      <c r="H20" s="42"/>
      <c r="I20" s="30"/>
      <c r="J20" s="30"/>
      <c r="K20" s="30"/>
      <c r="L20" s="42"/>
      <c r="M20" s="30"/>
      <c r="N20" s="260"/>
      <c r="O20" s="260"/>
      <c r="P20" s="42"/>
      <c r="Q20" s="30"/>
      <c r="R20" s="30"/>
      <c r="S20" s="30" t="str">
        <f t="shared" si="0"/>
        <v/>
      </c>
      <c r="T20" s="31"/>
      <c r="X20" s="12"/>
      <c r="Z20" s="283"/>
    </row>
    <row r="21" spans="1:26" ht="15.75" customHeight="1">
      <c r="A21" s="21"/>
      <c r="B21" s="21"/>
      <c r="C21" s="306"/>
      <c r="D21" s="306"/>
      <c r="E21" s="306"/>
      <c r="F21" s="306"/>
      <c r="G21" s="21"/>
      <c r="H21" s="42"/>
      <c r="I21" s="30"/>
      <c r="J21" s="30"/>
      <c r="K21" s="30"/>
      <c r="L21" s="42"/>
      <c r="M21" s="30"/>
      <c r="N21" s="260"/>
      <c r="O21" s="260"/>
      <c r="P21" s="42"/>
      <c r="Q21" s="30"/>
      <c r="R21" s="30"/>
      <c r="S21" s="30" t="str">
        <f t="shared" si="0"/>
        <v/>
      </c>
      <c r="T21" s="31"/>
      <c r="X21" s="12"/>
      <c r="Z21" s="283"/>
    </row>
    <row r="22" spans="1:26" ht="15.75" customHeight="1">
      <c r="A22" s="21"/>
      <c r="B22" s="21"/>
      <c r="C22" s="26"/>
      <c r="D22" s="26"/>
      <c r="E22" s="26"/>
      <c r="F22" s="26"/>
      <c r="G22" s="21"/>
      <c r="H22" s="42"/>
      <c r="I22" s="30" t="str">
        <f>IF(H22=0,"",J22/H22)</f>
        <v/>
      </c>
      <c r="J22" s="30"/>
      <c r="K22" s="30"/>
      <c r="L22" s="301"/>
      <c r="M22" s="30" t="str">
        <f>IF(L22=0,"",N22/L22)</f>
        <v/>
      </c>
      <c r="N22" s="262"/>
      <c r="O22" s="262"/>
      <c r="P22" s="42"/>
      <c r="Q22" s="30"/>
      <c r="R22" s="30"/>
      <c r="S22" s="30" t="str">
        <f t="shared" si="0"/>
        <v/>
      </c>
      <c r="T22" s="31"/>
    </row>
    <row r="23" spans="1:26" ht="15.75" customHeight="1">
      <c r="A23" s="21"/>
      <c r="B23" s="21"/>
      <c r="C23" s="26"/>
      <c r="D23" s="26"/>
      <c r="E23" s="26"/>
      <c r="F23" s="26"/>
      <c r="G23" s="21"/>
      <c r="H23" s="42"/>
      <c r="I23" s="30"/>
      <c r="J23" s="30"/>
      <c r="K23" s="30"/>
      <c r="L23" s="301"/>
      <c r="M23" s="262"/>
      <c r="N23" s="262"/>
      <c r="O23" s="262"/>
      <c r="P23" s="42"/>
      <c r="Q23" s="30"/>
      <c r="R23" s="30"/>
      <c r="S23" s="30"/>
      <c r="T23" s="31"/>
    </row>
    <row r="24" spans="1:26" ht="15.75" customHeight="1">
      <c r="A24" s="619" t="s">
        <v>627</v>
      </c>
      <c r="B24" s="621"/>
      <c r="C24" s="620"/>
      <c r="D24" s="33"/>
      <c r="E24" s="33"/>
      <c r="F24" s="33"/>
      <c r="G24" s="21"/>
      <c r="H24" s="30">
        <f>SUM(H7:H23)</f>
        <v>0</v>
      </c>
      <c r="I24" s="30"/>
      <c r="J24" s="30">
        <f>SUM(J7:J23)</f>
        <v>0</v>
      </c>
      <c r="K24" s="30"/>
      <c r="L24" s="42"/>
      <c r="M24" s="30"/>
      <c r="N24" s="30">
        <f>SUM(N7:N23)</f>
        <v>0</v>
      </c>
      <c r="O24" s="30"/>
      <c r="P24" s="42"/>
      <c r="Q24" s="30"/>
      <c r="R24" s="30">
        <f>SUM(R7:R23)</f>
        <v>0</v>
      </c>
      <c r="S24" s="30" t="str">
        <f t="shared" si="0"/>
        <v/>
      </c>
      <c r="T24" s="31"/>
    </row>
    <row r="25" spans="1:26" ht="15.75" customHeight="1">
      <c r="A25" s="34" t="e">
        <f>#REF!&amp;#REF!</f>
        <v>#REF!</v>
      </c>
      <c r="B25" s="34"/>
      <c r="M25" s="19"/>
      <c r="N25" s="19"/>
      <c r="O25" s="19"/>
      <c r="Q25" s="19" t="e">
        <f>"评估人员："&amp;#REF!</f>
        <v>#REF!</v>
      </c>
    </row>
    <row r="26" spans="1:26" ht="15.75" customHeight="1">
      <c r="A26" s="13" t="e">
        <f>CONCATENATE(#REF!,#REF!,#REF!,#REF!,#REF!,#REF!,#REF!)</f>
        <v>#REF!</v>
      </c>
      <c r="B26" s="13"/>
      <c r="H26" s="73"/>
    </row>
    <row r="27" spans="1:26" ht="15.75" customHeight="1">
      <c r="C27" s="20" t="s">
        <v>651</v>
      </c>
      <c r="D27" s="20"/>
      <c r="E27" s="20"/>
      <c r="F27" s="20"/>
      <c r="G27" s="12" t="s">
        <v>704</v>
      </c>
    </row>
    <row r="28" spans="1:26" ht="15.75" customHeight="1">
      <c r="G28" s="12" t="s">
        <v>705</v>
      </c>
    </row>
  </sheetData>
  <mergeCells count="18">
    <mergeCell ref="A24:C24"/>
    <mergeCell ref="A5:A6"/>
    <mergeCell ref="B5:B6"/>
    <mergeCell ref="C5:C6"/>
    <mergeCell ref="D5:D6"/>
    <mergeCell ref="A2:T2"/>
    <mergeCell ref="A3:T3"/>
    <mergeCell ref="H5:J5"/>
    <mergeCell ref="L5:N5"/>
    <mergeCell ref="Q5:R5"/>
    <mergeCell ref="E5:E6"/>
    <mergeCell ref="F5:F6"/>
    <mergeCell ref="G5:G6"/>
    <mergeCell ref="K5:K6"/>
    <mergeCell ref="O5:O6"/>
    <mergeCell ref="P5:P6"/>
    <mergeCell ref="S5:S6"/>
    <mergeCell ref="T5:T6"/>
  </mergeCells>
  <phoneticPr fontId="12" type="noConversion"/>
  <hyperlinks>
    <hyperlink ref="A1" location="索引目录!E19" display="返回索引页"/>
    <hyperlink ref="C1" location="存货汇总!B7" display="返回"/>
  </hyperlinks>
  <printOptions horizontalCentered="1"/>
  <pageMargins left="0.35433070866141703" right="0.35433070866141703" top="0.78740157480314998" bottom="0.78740157480314998" header="1.0629921259842501" footer="0.511811023622047"/>
  <pageSetup paperSize="9" scale="61" fitToHeight="0" orientation="landscape"/>
  <headerFooter alignWithMargins="0">
    <oddHeader>&amp;R&amp;"宋体,常规"&amp;10表&amp;"Times New Roman,常规"3-9-2
&amp;"宋体,常规"共&amp;"Times New Roman,常规"&amp;N&amp;"宋体,常规"页第&amp;"Times New Roman,常规"&amp;P&amp;"宋体,常规"页</oddHeader>
  </headerFooter>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6">
    <pageSetUpPr fitToPage="1"/>
  </sheetPr>
  <dimension ref="A1:S31"/>
  <sheetViews>
    <sheetView workbookViewId="0">
      <selection activeCell="A2" sqref="A2:S2"/>
    </sheetView>
  </sheetViews>
  <sheetFormatPr defaultColWidth="9" defaultRowHeight="15.75" customHeight="1" outlineLevelCol="1"/>
  <cols>
    <col min="1" max="1" width="4.875" style="13" customWidth="1"/>
    <col min="2" max="2" width="8" style="13" customWidth="1"/>
    <col min="3" max="6" width="13.125" style="13" customWidth="1"/>
    <col min="7" max="7" width="11.125" style="13" customWidth="1"/>
    <col min="8" max="8" width="6.875" style="13" customWidth="1" outlineLevel="1"/>
    <col min="9" max="9" width="8.125" style="13" customWidth="1" outlineLevel="1"/>
    <col min="10" max="11" width="13.25" style="13" customWidth="1" outlineLevel="1"/>
    <col min="12" max="12" width="10.625" style="13" customWidth="1"/>
    <col min="13" max="13" width="8.625" style="273" customWidth="1"/>
    <col min="14" max="14" width="11.375" style="13" customWidth="1"/>
    <col min="15" max="15" width="8.875" style="13" customWidth="1" outlineLevel="1"/>
    <col min="16" max="16" width="7.375" style="13" customWidth="1" outlineLevel="1"/>
    <col min="17" max="17" width="12.75" style="13" customWidth="1" outlineLevel="1"/>
    <col min="18" max="18" width="7.75" style="13" customWidth="1" outlineLevel="1"/>
    <col min="19" max="19" width="11.875" style="13" customWidth="1"/>
    <col min="20" max="16384" width="9" style="13"/>
  </cols>
  <sheetData>
    <row r="1" spans="1:19">
      <c r="A1" s="15" t="s">
        <v>414</v>
      </c>
      <c r="B1" s="15"/>
      <c r="C1" s="16" t="s">
        <v>452</v>
      </c>
      <c r="D1" s="16"/>
      <c r="E1" s="16"/>
      <c r="F1" s="16"/>
      <c r="G1" s="18"/>
      <c r="H1" s="18"/>
      <c r="I1" s="18"/>
      <c r="J1" s="18"/>
      <c r="K1" s="18"/>
      <c r="L1" s="18"/>
      <c r="M1" s="18"/>
      <c r="N1" s="18"/>
      <c r="O1" s="18"/>
      <c r="P1" s="18"/>
      <c r="Q1" s="18"/>
      <c r="R1" s="18"/>
      <c r="S1" s="18"/>
    </row>
    <row r="2" spans="1:19" s="11" customFormat="1" ht="30" customHeight="1">
      <c r="A2" s="607" t="s">
        <v>706</v>
      </c>
      <c r="B2" s="607"/>
      <c r="C2" s="607"/>
      <c r="D2" s="607"/>
      <c r="E2" s="607"/>
      <c r="F2" s="607"/>
      <c r="G2" s="607"/>
      <c r="H2" s="607"/>
      <c r="I2" s="607"/>
      <c r="J2" s="607"/>
      <c r="K2" s="607"/>
      <c r="L2" s="607"/>
      <c r="M2" s="607"/>
      <c r="N2" s="607"/>
      <c r="O2" s="607"/>
      <c r="P2" s="607"/>
      <c r="Q2" s="607"/>
      <c r="R2" s="607"/>
      <c r="S2" s="607"/>
    </row>
    <row r="3" spans="1:19" ht="14.1" customHeight="1">
      <c r="A3" s="608" t="e">
        <f>CONCATENATE(#REF!,#REF!,#REF!,#REF!,#REF!,#REF!,#REF!)</f>
        <v>#REF!</v>
      </c>
      <c r="B3" s="608"/>
      <c r="C3" s="608"/>
      <c r="D3" s="608"/>
      <c r="E3" s="608"/>
      <c r="F3" s="608"/>
      <c r="G3" s="608"/>
      <c r="H3" s="608"/>
      <c r="I3" s="608"/>
      <c r="J3" s="608"/>
      <c r="K3" s="608"/>
      <c r="L3" s="608"/>
      <c r="M3" s="618"/>
      <c r="N3" s="618"/>
      <c r="O3" s="618"/>
      <c r="P3" s="618"/>
      <c r="Q3" s="618"/>
      <c r="R3" s="618"/>
      <c r="S3" s="618"/>
    </row>
    <row r="4" spans="1:19" ht="15.75" customHeight="1">
      <c r="A4" s="19" t="e">
        <f>#REF!&amp;#REF!</f>
        <v>#REF!</v>
      </c>
      <c r="B4" s="19"/>
      <c r="S4" s="20" t="s">
        <v>275</v>
      </c>
    </row>
    <row r="5" spans="1:19" s="12" customFormat="1" ht="15.75" customHeight="1">
      <c r="A5" s="622" t="s">
        <v>454</v>
      </c>
      <c r="B5" s="622" t="s">
        <v>690</v>
      </c>
      <c r="C5" s="622" t="s">
        <v>700</v>
      </c>
      <c r="D5" s="622" t="s">
        <v>701</v>
      </c>
      <c r="E5" s="622" t="s">
        <v>702</v>
      </c>
      <c r="F5" s="622" t="s">
        <v>692</v>
      </c>
      <c r="G5" s="626" t="s">
        <v>693</v>
      </c>
      <c r="H5" s="622" t="s">
        <v>456</v>
      </c>
      <c r="I5" s="622"/>
      <c r="J5" s="623"/>
      <c r="K5" s="628" t="s">
        <v>582</v>
      </c>
      <c r="L5" s="624" t="s">
        <v>457</v>
      </c>
      <c r="M5" s="624"/>
      <c r="N5" s="625"/>
      <c r="O5" s="622" t="s">
        <v>694</v>
      </c>
      <c r="P5" s="622" t="s">
        <v>458</v>
      </c>
      <c r="Q5" s="622"/>
      <c r="R5" s="622" t="s">
        <v>460</v>
      </c>
      <c r="S5" s="622" t="s">
        <v>583</v>
      </c>
    </row>
    <row r="6" spans="1:19" s="12" customFormat="1" ht="15.75" customHeight="1">
      <c r="A6" s="622"/>
      <c r="B6" s="622"/>
      <c r="C6" s="622"/>
      <c r="D6" s="622"/>
      <c r="E6" s="622"/>
      <c r="F6" s="622"/>
      <c r="G6" s="627"/>
      <c r="H6" s="21" t="s">
        <v>695</v>
      </c>
      <c r="I6" s="21" t="s">
        <v>696</v>
      </c>
      <c r="J6" s="23" t="s">
        <v>697</v>
      </c>
      <c r="K6" s="628"/>
      <c r="L6" s="33" t="s">
        <v>695</v>
      </c>
      <c r="M6" s="21" t="s">
        <v>696</v>
      </c>
      <c r="N6" s="21" t="s">
        <v>697</v>
      </c>
      <c r="O6" s="622"/>
      <c r="P6" s="21" t="s">
        <v>696</v>
      </c>
      <c r="Q6" s="21" t="s">
        <v>697</v>
      </c>
      <c r="R6" s="622"/>
      <c r="S6" s="622"/>
    </row>
    <row r="7" spans="1:19" s="263" customFormat="1" ht="15.75" customHeight="1">
      <c r="A7" s="21">
        <v>1</v>
      </c>
      <c r="B7" s="54"/>
      <c r="C7" s="114"/>
      <c r="D7" s="265"/>
      <c r="E7" s="265"/>
      <c r="F7" s="265"/>
      <c r="G7" s="258"/>
      <c r="H7" s="42"/>
      <c r="I7" s="30" t="str">
        <f>IF(H7=0,"",J7/H7)</f>
        <v/>
      </c>
      <c r="J7" s="27"/>
      <c r="K7" s="28"/>
      <c r="L7" s="259">
        <f>H7</f>
        <v>0</v>
      </c>
      <c r="M7" s="216" t="str">
        <f>I7</f>
        <v/>
      </c>
      <c r="N7" s="260">
        <f>J7+K7</f>
        <v>0</v>
      </c>
      <c r="O7" s="42">
        <f>L7</f>
        <v>0</v>
      </c>
      <c r="P7" s="30" t="str">
        <f>M7</f>
        <v/>
      </c>
      <c r="Q7" s="30">
        <f>N7</f>
        <v>0</v>
      </c>
      <c r="R7" s="30" t="str">
        <f>IF(N7=0,"",(Q7-N7)/N7*100)</f>
        <v/>
      </c>
      <c r="S7" s="31"/>
    </row>
    <row r="8" spans="1:19" ht="15.75" customHeight="1">
      <c r="A8" s="21"/>
      <c r="B8" s="21"/>
      <c r="C8" s="26"/>
      <c r="D8" s="26"/>
      <c r="E8" s="26"/>
      <c r="F8" s="26"/>
      <c r="G8" s="31"/>
      <c r="H8" s="42"/>
      <c r="I8" s="30" t="str">
        <f t="shared" ref="I8:I25" si="0">IF(H8=0,"",J8/H8)</f>
        <v/>
      </c>
      <c r="J8" s="27"/>
      <c r="K8" s="28"/>
      <c r="L8" s="261"/>
      <c r="M8" s="30" t="str">
        <f t="shared" ref="M8:M25" si="1">IF(L8=0,"",N8/L8)</f>
        <v/>
      </c>
      <c r="N8" s="262"/>
      <c r="O8" s="42"/>
      <c r="P8" s="30"/>
      <c r="Q8" s="30"/>
      <c r="R8" s="30" t="str">
        <f t="shared" ref="R8:R27" si="2">IF(N8=0,"",(Q8-N8)/N8*100)</f>
        <v/>
      </c>
      <c r="S8" s="31"/>
    </row>
    <row r="9" spans="1:19" ht="15.75" customHeight="1">
      <c r="A9" s="21"/>
      <c r="B9" s="21"/>
      <c r="C9" s="26"/>
      <c r="D9" s="26"/>
      <c r="E9" s="26"/>
      <c r="F9" s="26"/>
      <c r="G9" s="31"/>
      <c r="H9" s="42"/>
      <c r="I9" s="30" t="str">
        <f t="shared" si="0"/>
        <v/>
      </c>
      <c r="J9" s="27"/>
      <c r="K9" s="28"/>
      <c r="L9" s="261"/>
      <c r="M9" s="30" t="str">
        <f t="shared" si="1"/>
        <v/>
      </c>
      <c r="N9" s="262"/>
      <c r="O9" s="42"/>
      <c r="P9" s="30"/>
      <c r="Q9" s="30"/>
      <c r="R9" s="30" t="str">
        <f t="shared" si="2"/>
        <v/>
      </c>
      <c r="S9" s="31"/>
    </row>
    <row r="10" spans="1:19" ht="15.75" customHeight="1">
      <c r="A10" s="21"/>
      <c r="B10" s="21"/>
      <c r="C10" s="26"/>
      <c r="D10" s="26"/>
      <c r="E10" s="26"/>
      <c r="F10" s="26"/>
      <c r="G10" s="31"/>
      <c r="H10" s="42"/>
      <c r="I10" s="30" t="str">
        <f t="shared" si="0"/>
        <v/>
      </c>
      <c r="J10" s="27"/>
      <c r="K10" s="28"/>
      <c r="L10" s="261"/>
      <c r="M10" s="30" t="str">
        <f t="shared" si="1"/>
        <v/>
      </c>
      <c r="N10" s="262"/>
      <c r="O10" s="42"/>
      <c r="P10" s="30"/>
      <c r="Q10" s="30"/>
      <c r="R10" s="30" t="str">
        <f t="shared" si="2"/>
        <v/>
      </c>
      <c r="S10" s="31"/>
    </row>
    <row r="11" spans="1:19" ht="15.75" customHeight="1">
      <c r="A11" s="21"/>
      <c r="B11" s="21"/>
      <c r="C11" s="26"/>
      <c r="D11" s="26"/>
      <c r="E11" s="26"/>
      <c r="F11" s="26"/>
      <c r="G11" s="31"/>
      <c r="H11" s="42"/>
      <c r="I11" s="30" t="str">
        <f t="shared" si="0"/>
        <v/>
      </c>
      <c r="J11" s="27"/>
      <c r="K11" s="28"/>
      <c r="L11" s="261"/>
      <c r="M11" s="30" t="str">
        <f t="shared" si="1"/>
        <v/>
      </c>
      <c r="N11" s="262"/>
      <c r="O11" s="42"/>
      <c r="P11" s="30"/>
      <c r="Q11" s="30"/>
      <c r="R11" s="30" t="str">
        <f t="shared" si="2"/>
        <v/>
      </c>
      <c r="S11" s="31"/>
    </row>
    <row r="12" spans="1:19" ht="15.75" customHeight="1">
      <c r="A12" s="21"/>
      <c r="B12" s="21"/>
      <c r="C12" s="26"/>
      <c r="D12" s="26"/>
      <c r="E12" s="26"/>
      <c r="F12" s="26"/>
      <c r="G12" s="31"/>
      <c r="H12" s="42"/>
      <c r="I12" s="30" t="str">
        <f t="shared" si="0"/>
        <v/>
      </c>
      <c r="J12" s="27"/>
      <c r="K12" s="28"/>
      <c r="L12" s="261"/>
      <c r="M12" s="30" t="str">
        <f t="shared" si="1"/>
        <v/>
      </c>
      <c r="N12" s="262"/>
      <c r="O12" s="42"/>
      <c r="P12" s="30"/>
      <c r="Q12" s="30"/>
      <c r="R12" s="30" t="str">
        <f t="shared" si="2"/>
        <v/>
      </c>
      <c r="S12" s="31"/>
    </row>
    <row r="13" spans="1:19" ht="15.75" customHeight="1">
      <c r="A13" s="21"/>
      <c r="B13" s="21"/>
      <c r="C13" s="26"/>
      <c r="D13" s="26"/>
      <c r="E13" s="26"/>
      <c r="F13" s="26"/>
      <c r="G13" s="31"/>
      <c r="H13" s="42"/>
      <c r="I13" s="30" t="str">
        <f t="shared" si="0"/>
        <v/>
      </c>
      <c r="J13" s="27"/>
      <c r="K13" s="28"/>
      <c r="L13" s="261"/>
      <c r="M13" s="30" t="str">
        <f t="shared" si="1"/>
        <v/>
      </c>
      <c r="N13" s="262"/>
      <c r="O13" s="42"/>
      <c r="P13" s="30"/>
      <c r="Q13" s="30"/>
      <c r="R13" s="30" t="str">
        <f t="shared" si="2"/>
        <v/>
      </c>
      <c r="S13" s="31"/>
    </row>
    <row r="14" spans="1:19" ht="15.75" customHeight="1">
      <c r="A14" s="21"/>
      <c r="B14" s="21"/>
      <c r="C14" s="26"/>
      <c r="D14" s="26"/>
      <c r="E14" s="26"/>
      <c r="F14" s="26"/>
      <c r="G14" s="31"/>
      <c r="H14" s="42"/>
      <c r="I14" s="30" t="str">
        <f t="shared" si="0"/>
        <v/>
      </c>
      <c r="J14" s="27"/>
      <c r="K14" s="28"/>
      <c r="L14" s="261"/>
      <c r="M14" s="30" t="str">
        <f t="shared" si="1"/>
        <v/>
      </c>
      <c r="N14" s="262"/>
      <c r="O14" s="42"/>
      <c r="P14" s="30"/>
      <c r="Q14" s="30"/>
      <c r="R14" s="30" t="str">
        <f t="shared" si="2"/>
        <v/>
      </c>
      <c r="S14" s="31"/>
    </row>
    <row r="15" spans="1:19" ht="15.75" customHeight="1">
      <c r="A15" s="21"/>
      <c r="B15" s="21"/>
      <c r="C15" s="26"/>
      <c r="D15" s="26"/>
      <c r="E15" s="26"/>
      <c r="F15" s="26"/>
      <c r="G15" s="31"/>
      <c r="H15" s="42"/>
      <c r="I15" s="30" t="str">
        <f t="shared" si="0"/>
        <v/>
      </c>
      <c r="J15" s="27"/>
      <c r="K15" s="28"/>
      <c r="L15" s="261"/>
      <c r="M15" s="30" t="str">
        <f t="shared" si="1"/>
        <v/>
      </c>
      <c r="N15" s="262"/>
      <c r="O15" s="42"/>
      <c r="P15" s="30"/>
      <c r="Q15" s="30"/>
      <c r="R15" s="30" t="str">
        <f t="shared" si="2"/>
        <v/>
      </c>
      <c r="S15" s="31"/>
    </row>
    <row r="16" spans="1:19" ht="15.75" customHeight="1">
      <c r="A16" s="21"/>
      <c r="B16" s="21"/>
      <c r="C16" s="26"/>
      <c r="D16" s="26"/>
      <c r="E16" s="26"/>
      <c r="F16" s="26"/>
      <c r="G16" s="31"/>
      <c r="H16" s="42"/>
      <c r="I16" s="30" t="str">
        <f t="shared" si="0"/>
        <v/>
      </c>
      <c r="J16" s="27"/>
      <c r="K16" s="28"/>
      <c r="L16" s="261"/>
      <c r="M16" s="30" t="str">
        <f t="shared" si="1"/>
        <v/>
      </c>
      <c r="N16" s="262"/>
      <c r="O16" s="42"/>
      <c r="P16" s="30"/>
      <c r="Q16" s="30"/>
      <c r="R16" s="30" t="str">
        <f t="shared" si="2"/>
        <v/>
      </c>
      <c r="S16" s="31"/>
    </row>
    <row r="17" spans="1:19" ht="15.75" customHeight="1">
      <c r="A17" s="21"/>
      <c r="B17" s="21"/>
      <c r="C17" s="26"/>
      <c r="D17" s="26"/>
      <c r="E17" s="26"/>
      <c r="F17" s="26"/>
      <c r="G17" s="31"/>
      <c r="H17" s="42"/>
      <c r="I17" s="30" t="str">
        <f t="shared" si="0"/>
        <v/>
      </c>
      <c r="J17" s="27"/>
      <c r="K17" s="28"/>
      <c r="L17" s="261"/>
      <c r="M17" s="30" t="str">
        <f t="shared" si="1"/>
        <v/>
      </c>
      <c r="N17" s="262"/>
      <c r="O17" s="42"/>
      <c r="P17" s="30"/>
      <c r="Q17" s="30"/>
      <c r="R17" s="30" t="str">
        <f t="shared" si="2"/>
        <v/>
      </c>
      <c r="S17" s="31"/>
    </row>
    <row r="18" spans="1:19" ht="15.75" customHeight="1">
      <c r="A18" s="21"/>
      <c r="B18" s="21"/>
      <c r="C18" s="26"/>
      <c r="D18" s="26"/>
      <c r="E18" s="26"/>
      <c r="F18" s="26"/>
      <c r="G18" s="31"/>
      <c r="H18" s="42"/>
      <c r="I18" s="30" t="str">
        <f t="shared" si="0"/>
        <v/>
      </c>
      <c r="J18" s="27"/>
      <c r="K18" s="28"/>
      <c r="L18" s="261"/>
      <c r="M18" s="30" t="str">
        <f t="shared" si="1"/>
        <v/>
      </c>
      <c r="N18" s="262"/>
      <c r="O18" s="42"/>
      <c r="P18" s="30"/>
      <c r="Q18" s="30"/>
      <c r="R18" s="30" t="str">
        <f t="shared" si="2"/>
        <v/>
      </c>
      <c r="S18" s="31"/>
    </row>
    <row r="19" spans="1:19" ht="15.75" customHeight="1">
      <c r="A19" s="21"/>
      <c r="B19" s="21"/>
      <c r="C19" s="26"/>
      <c r="D19" s="26"/>
      <c r="E19" s="26"/>
      <c r="F19" s="26"/>
      <c r="G19" s="31"/>
      <c r="H19" s="42"/>
      <c r="I19" s="30" t="str">
        <f t="shared" si="0"/>
        <v/>
      </c>
      <c r="J19" s="27"/>
      <c r="K19" s="28"/>
      <c r="L19" s="261"/>
      <c r="M19" s="30" t="str">
        <f t="shared" si="1"/>
        <v/>
      </c>
      <c r="N19" s="262"/>
      <c r="O19" s="42"/>
      <c r="P19" s="30"/>
      <c r="Q19" s="30"/>
      <c r="R19" s="30" t="str">
        <f t="shared" si="2"/>
        <v/>
      </c>
      <c r="S19" s="31"/>
    </row>
    <row r="20" spans="1:19" ht="15.75" customHeight="1">
      <c r="A20" s="21"/>
      <c r="B20" s="21"/>
      <c r="C20" s="26"/>
      <c r="D20" s="26"/>
      <c r="E20" s="26"/>
      <c r="F20" s="26"/>
      <c r="G20" s="31"/>
      <c r="H20" s="42"/>
      <c r="I20" s="30" t="str">
        <f t="shared" si="0"/>
        <v/>
      </c>
      <c r="J20" s="27"/>
      <c r="K20" s="28"/>
      <c r="L20" s="261"/>
      <c r="M20" s="30" t="str">
        <f t="shared" si="1"/>
        <v/>
      </c>
      <c r="N20" s="262"/>
      <c r="O20" s="42"/>
      <c r="P20" s="30"/>
      <c r="Q20" s="30"/>
      <c r="R20" s="30" t="str">
        <f t="shared" si="2"/>
        <v/>
      </c>
      <c r="S20" s="31"/>
    </row>
    <row r="21" spans="1:19" ht="15.75" customHeight="1">
      <c r="A21" s="21"/>
      <c r="B21" s="21"/>
      <c r="C21" s="26"/>
      <c r="D21" s="26"/>
      <c r="E21" s="26"/>
      <c r="F21" s="26"/>
      <c r="G21" s="31"/>
      <c r="H21" s="42"/>
      <c r="I21" s="30" t="str">
        <f t="shared" si="0"/>
        <v/>
      </c>
      <c r="J21" s="27"/>
      <c r="K21" s="28"/>
      <c r="L21" s="261"/>
      <c r="M21" s="30" t="str">
        <f t="shared" si="1"/>
        <v/>
      </c>
      <c r="N21" s="262"/>
      <c r="O21" s="42"/>
      <c r="P21" s="30"/>
      <c r="Q21" s="30"/>
      <c r="R21" s="30" t="str">
        <f t="shared" si="2"/>
        <v/>
      </c>
      <c r="S21" s="31"/>
    </row>
    <row r="22" spans="1:19" ht="15.75" customHeight="1">
      <c r="A22" s="21"/>
      <c r="B22" s="21"/>
      <c r="C22" s="26"/>
      <c r="D22" s="26"/>
      <c r="E22" s="26"/>
      <c r="F22" s="26"/>
      <c r="G22" s="31"/>
      <c r="H22" s="42"/>
      <c r="I22" s="30" t="str">
        <f t="shared" si="0"/>
        <v/>
      </c>
      <c r="J22" s="27"/>
      <c r="K22" s="28"/>
      <c r="L22" s="261"/>
      <c r="M22" s="30" t="str">
        <f t="shared" si="1"/>
        <v/>
      </c>
      <c r="N22" s="262"/>
      <c r="O22" s="42"/>
      <c r="P22" s="30"/>
      <c r="Q22" s="30"/>
      <c r="R22" s="30" t="str">
        <f t="shared" si="2"/>
        <v/>
      </c>
      <c r="S22" s="31"/>
    </row>
    <row r="23" spans="1:19" ht="15.75" customHeight="1">
      <c r="A23" s="21"/>
      <c r="B23" s="21"/>
      <c r="C23" s="26"/>
      <c r="D23" s="26"/>
      <c r="E23" s="26"/>
      <c r="F23" s="26"/>
      <c r="G23" s="31"/>
      <c r="H23" s="42"/>
      <c r="I23" s="30" t="str">
        <f t="shared" si="0"/>
        <v/>
      </c>
      <c r="J23" s="27"/>
      <c r="K23" s="28"/>
      <c r="L23" s="261"/>
      <c r="M23" s="30" t="str">
        <f t="shared" si="1"/>
        <v/>
      </c>
      <c r="N23" s="262"/>
      <c r="O23" s="42"/>
      <c r="P23" s="30"/>
      <c r="Q23" s="30"/>
      <c r="R23" s="30" t="str">
        <f t="shared" si="2"/>
        <v/>
      </c>
      <c r="S23" s="31"/>
    </row>
    <row r="24" spans="1:19" ht="15.75" customHeight="1">
      <c r="A24" s="21"/>
      <c r="B24" s="21"/>
      <c r="C24" s="26"/>
      <c r="D24" s="26"/>
      <c r="E24" s="26"/>
      <c r="F24" s="26"/>
      <c r="G24" s="31"/>
      <c r="H24" s="42"/>
      <c r="I24" s="30" t="str">
        <f t="shared" si="0"/>
        <v/>
      </c>
      <c r="J24" s="27"/>
      <c r="K24" s="28"/>
      <c r="L24" s="261"/>
      <c r="M24" s="30" t="str">
        <f t="shared" si="1"/>
        <v/>
      </c>
      <c r="N24" s="262"/>
      <c r="O24" s="42"/>
      <c r="P24" s="30"/>
      <c r="Q24" s="30"/>
      <c r="R24" s="30" t="str">
        <f t="shared" si="2"/>
        <v/>
      </c>
      <c r="S24" s="31"/>
    </row>
    <row r="25" spans="1:19" ht="15.75" customHeight="1">
      <c r="A25" s="21"/>
      <c r="B25" s="21"/>
      <c r="C25" s="26"/>
      <c r="D25" s="26"/>
      <c r="E25" s="26"/>
      <c r="F25" s="26"/>
      <c r="G25" s="31"/>
      <c r="H25" s="42"/>
      <c r="I25" s="30" t="str">
        <f t="shared" si="0"/>
        <v/>
      </c>
      <c r="J25" s="27"/>
      <c r="K25" s="28"/>
      <c r="L25" s="261"/>
      <c r="M25" s="30" t="str">
        <f t="shared" si="1"/>
        <v/>
      </c>
      <c r="N25" s="262"/>
      <c r="O25" s="42"/>
      <c r="P25" s="30"/>
      <c r="Q25" s="30"/>
      <c r="R25" s="30" t="str">
        <f t="shared" si="2"/>
        <v/>
      </c>
      <c r="S25" s="31"/>
    </row>
    <row r="26" spans="1:19" ht="15.75" customHeight="1">
      <c r="A26" s="21"/>
      <c r="B26" s="21"/>
      <c r="C26" s="26"/>
      <c r="D26" s="26"/>
      <c r="E26" s="26"/>
      <c r="F26" s="26"/>
      <c r="G26" s="31"/>
      <c r="H26" s="42"/>
      <c r="I26" s="262"/>
      <c r="J26" s="27"/>
      <c r="K26" s="28"/>
      <c r="L26" s="261"/>
      <c r="M26" s="262"/>
      <c r="N26" s="262"/>
      <c r="O26" s="42"/>
      <c r="P26" s="30"/>
      <c r="Q26" s="30"/>
      <c r="R26" s="30"/>
      <c r="S26" s="31"/>
    </row>
    <row r="27" spans="1:19" ht="15.75" customHeight="1">
      <c r="A27" s="619" t="s">
        <v>627</v>
      </c>
      <c r="B27" s="621"/>
      <c r="C27" s="620"/>
      <c r="D27" s="33"/>
      <c r="E27" s="33"/>
      <c r="F27" s="33"/>
      <c r="G27" s="31"/>
      <c r="H27" s="42"/>
      <c r="I27" s="30"/>
      <c r="J27" s="27">
        <f>SUM(J7:J26)</f>
        <v>0</v>
      </c>
      <c r="K27" s="28"/>
      <c r="L27" s="120"/>
      <c r="M27" s="30"/>
      <c r="N27" s="30">
        <f>SUM(N7:N26)</f>
        <v>0</v>
      </c>
      <c r="O27" s="42"/>
      <c r="P27" s="30"/>
      <c r="Q27" s="30">
        <f>SUM(Q7:Q26)</f>
        <v>0</v>
      </c>
      <c r="R27" s="30" t="str">
        <f t="shared" si="2"/>
        <v/>
      </c>
      <c r="S27" s="31"/>
    </row>
    <row r="28" spans="1:19" ht="15.75" customHeight="1">
      <c r="A28" s="34" t="e">
        <f>#REF!&amp;#REF!</f>
        <v>#REF!</v>
      </c>
      <c r="B28" s="34"/>
      <c r="L28" s="273"/>
      <c r="M28" s="19"/>
      <c r="N28" s="19"/>
      <c r="P28" s="19" t="e">
        <f>"评估人员："&amp;#REF!</f>
        <v>#REF!</v>
      </c>
    </row>
    <row r="29" spans="1:19" ht="15.75" customHeight="1">
      <c r="A29" s="13" t="e">
        <f>CONCATENATE(#REF!,#REF!,#REF!,#REF!,#REF!,#REF!,#REF!)</f>
        <v>#REF!</v>
      </c>
      <c r="L29" s="273"/>
      <c r="N29" s="273"/>
    </row>
    <row r="30" spans="1:19" ht="15.75" customHeight="1">
      <c r="A30" s="12"/>
      <c r="B30" s="12"/>
      <c r="C30" s="20" t="s">
        <v>651</v>
      </c>
      <c r="D30" s="20"/>
      <c r="E30" s="20"/>
      <c r="F30" s="20"/>
      <c r="G30" s="13" t="s">
        <v>704</v>
      </c>
      <c r="L30" s="273"/>
      <c r="N30" s="273"/>
    </row>
    <row r="31" spans="1:19" ht="15.75" customHeight="1">
      <c r="A31" s="12"/>
      <c r="B31" s="12"/>
      <c r="G31" s="13" t="s">
        <v>705</v>
      </c>
      <c r="L31" s="273"/>
      <c r="N31" s="273"/>
    </row>
  </sheetData>
  <mergeCells count="17">
    <mergeCell ref="A27:C27"/>
    <mergeCell ref="A5:A6"/>
    <mergeCell ref="B5:B6"/>
    <mergeCell ref="C5:C6"/>
    <mergeCell ref="D5:D6"/>
    <mergeCell ref="A2:S2"/>
    <mergeCell ref="A3:S3"/>
    <mergeCell ref="H5:J5"/>
    <mergeCell ref="L5:N5"/>
    <mergeCell ref="P5:Q5"/>
    <mergeCell ref="E5:E6"/>
    <mergeCell ref="F5:F6"/>
    <mergeCell ref="G5:G6"/>
    <mergeCell ref="K5:K6"/>
    <mergeCell ref="O5:O6"/>
    <mergeCell ref="R5:R6"/>
    <mergeCell ref="S5:S6"/>
  </mergeCells>
  <phoneticPr fontId="12" type="noConversion"/>
  <hyperlinks>
    <hyperlink ref="A1" location="索引目录!E20" display="返回索引页"/>
    <hyperlink ref="C1" location="存货汇总!B8" display="返回"/>
  </hyperlinks>
  <printOptions horizontalCentered="1"/>
  <pageMargins left="0.35433070866141703" right="0.35433070866141703" top="0.78740157480314998" bottom="0.78740157480314998" header="1.0629921259842501" footer="0.511811023622047"/>
  <pageSetup paperSize="9" scale="66" fitToHeight="0" orientation="landscape"/>
  <headerFooter alignWithMargins="0">
    <oddHeader>&amp;R&amp;"宋体,常规"&amp;10表&amp;"Times New Roman,常规"3-9-3
&amp;"宋体,常规"共&amp;"Times New Roman,常规"&amp;N&amp;"宋体,常规"页第&amp;"Times New Roman,常规"&amp;P&amp;"宋体,常规"页</oddHeader>
  </headerFooter>
  <legacy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Q29"/>
  <sheetViews>
    <sheetView workbookViewId="0">
      <selection activeCell="A2" sqref="A2:Q2"/>
    </sheetView>
  </sheetViews>
  <sheetFormatPr defaultColWidth="9" defaultRowHeight="15.75" customHeight="1" outlineLevelCol="1"/>
  <cols>
    <col min="1" max="1" width="5.75" style="13" customWidth="1"/>
    <col min="2" max="2" width="8" style="13" customWidth="1"/>
    <col min="3" max="3" width="15.625" style="13" customWidth="1"/>
    <col min="4" max="4" width="11.25" style="13" customWidth="1"/>
    <col min="5" max="5" width="5.125" style="13" customWidth="1"/>
    <col min="6" max="6" width="9" style="13" outlineLevel="1"/>
    <col min="7" max="7" width="9" style="185" outlineLevel="1"/>
    <col min="8" max="9" width="12.75" style="185" customWidth="1" outlineLevel="1"/>
    <col min="10" max="10" width="10.25" style="185" customWidth="1"/>
    <col min="11" max="11" width="6.875" style="185" customWidth="1"/>
    <col min="12" max="12" width="13.125" style="185" customWidth="1"/>
    <col min="13" max="13" width="7.25" style="13" customWidth="1" outlineLevel="1"/>
    <col min="14" max="14" width="8.5" style="185" customWidth="1" outlineLevel="1"/>
    <col min="15" max="15" width="12.25" style="185" customWidth="1" outlineLevel="1"/>
    <col min="16" max="16" width="7" style="185" customWidth="1" outlineLevel="1"/>
    <col min="17" max="17" width="8.125" style="13" customWidth="1"/>
    <col min="18" max="16384" width="9" style="13"/>
  </cols>
  <sheetData>
    <row r="1" spans="1:17">
      <c r="A1" s="15" t="s">
        <v>414</v>
      </c>
      <c r="B1" s="15"/>
      <c r="C1" s="35" t="s">
        <v>452</v>
      </c>
      <c r="D1" s="12"/>
      <c r="E1" s="12"/>
      <c r="F1" s="12"/>
      <c r="G1" s="12"/>
      <c r="H1" s="12"/>
      <c r="I1" s="12"/>
      <c r="J1" s="12"/>
      <c r="K1" s="12"/>
      <c r="L1" s="12"/>
      <c r="M1" s="12"/>
      <c r="N1" s="12"/>
      <c r="O1" s="12"/>
      <c r="P1" s="12"/>
      <c r="Q1" s="12"/>
    </row>
    <row r="2" spans="1:17" s="11" customFormat="1" ht="30" customHeight="1">
      <c r="A2" s="607" t="s">
        <v>707</v>
      </c>
      <c r="B2" s="607"/>
      <c r="C2" s="631"/>
      <c r="D2" s="631"/>
      <c r="E2" s="631"/>
      <c r="F2" s="631"/>
      <c r="G2" s="631"/>
      <c r="H2" s="631"/>
      <c r="I2" s="631"/>
      <c r="J2" s="631"/>
      <c r="K2" s="631"/>
      <c r="L2" s="631"/>
      <c r="M2" s="631"/>
      <c r="N2" s="631"/>
      <c r="O2" s="631"/>
      <c r="P2" s="631"/>
      <c r="Q2" s="631"/>
    </row>
    <row r="3" spans="1:17" ht="14.1" customHeight="1">
      <c r="A3" s="608" t="e">
        <f>CONCATENATE(#REF!,#REF!,#REF!,#REF!,#REF!,#REF!,#REF!)</f>
        <v>#REF!</v>
      </c>
      <c r="B3" s="608"/>
      <c r="C3" s="608"/>
      <c r="D3" s="608"/>
      <c r="E3" s="608"/>
      <c r="F3" s="608"/>
      <c r="G3" s="608"/>
      <c r="H3" s="608"/>
      <c r="I3" s="608"/>
      <c r="J3" s="608"/>
      <c r="K3" s="608"/>
      <c r="L3" s="618"/>
      <c r="M3" s="618"/>
      <c r="N3" s="618"/>
      <c r="O3" s="618"/>
      <c r="P3" s="618"/>
      <c r="Q3" s="618"/>
    </row>
    <row r="4" spans="1:17" ht="15.75" customHeight="1">
      <c r="A4" s="19" t="e">
        <f>#REF!&amp;#REF!</f>
        <v>#REF!</v>
      </c>
      <c r="B4" s="19"/>
      <c r="Q4" s="20" t="s">
        <v>275</v>
      </c>
    </row>
    <row r="5" spans="1:17" s="12" customFormat="1" ht="15.75" customHeight="1">
      <c r="A5" s="622" t="s">
        <v>454</v>
      </c>
      <c r="B5" s="622" t="s">
        <v>690</v>
      </c>
      <c r="C5" s="622" t="s">
        <v>691</v>
      </c>
      <c r="D5" s="622" t="s">
        <v>708</v>
      </c>
      <c r="E5" s="626" t="s">
        <v>693</v>
      </c>
      <c r="F5" s="622" t="s">
        <v>456</v>
      </c>
      <c r="G5" s="622"/>
      <c r="H5" s="623"/>
      <c r="I5" s="628" t="s">
        <v>582</v>
      </c>
      <c r="J5" s="624" t="s">
        <v>457</v>
      </c>
      <c r="K5" s="624"/>
      <c r="L5" s="625"/>
      <c r="M5" s="622" t="s">
        <v>694</v>
      </c>
      <c r="N5" s="632" t="s">
        <v>458</v>
      </c>
      <c r="O5" s="632"/>
      <c r="P5" s="632" t="s">
        <v>460</v>
      </c>
      <c r="Q5" s="622" t="s">
        <v>583</v>
      </c>
    </row>
    <row r="6" spans="1:17" s="12" customFormat="1" ht="15.75" customHeight="1">
      <c r="A6" s="622"/>
      <c r="B6" s="622"/>
      <c r="C6" s="622"/>
      <c r="D6" s="622"/>
      <c r="E6" s="627"/>
      <c r="F6" s="21" t="s">
        <v>695</v>
      </c>
      <c r="G6" s="213" t="s">
        <v>696</v>
      </c>
      <c r="H6" s="257" t="s">
        <v>697</v>
      </c>
      <c r="I6" s="628"/>
      <c r="J6" s="33" t="s">
        <v>695</v>
      </c>
      <c r="K6" s="21" t="s">
        <v>696</v>
      </c>
      <c r="L6" s="21" t="s">
        <v>697</v>
      </c>
      <c r="M6" s="622"/>
      <c r="N6" s="213" t="s">
        <v>696</v>
      </c>
      <c r="O6" s="213" t="s">
        <v>697</v>
      </c>
      <c r="P6" s="632"/>
      <c r="Q6" s="622"/>
    </row>
    <row r="7" spans="1:17" ht="15.75" customHeight="1">
      <c r="A7" s="54"/>
      <c r="B7" s="54"/>
      <c r="C7" s="114"/>
      <c r="D7" s="21"/>
      <c r="E7" s="258"/>
      <c r="F7" s="42"/>
      <c r="G7" s="30" t="str">
        <f>IF(F7=0,"",H7/F7)</f>
        <v/>
      </c>
      <c r="H7" s="27"/>
      <c r="I7" s="28"/>
      <c r="J7" s="259"/>
      <c r="K7" s="30" t="str">
        <f>IF(J7=0,"",L7/J7)</f>
        <v/>
      </c>
      <c r="L7" s="260"/>
      <c r="M7" s="42"/>
      <c r="N7" s="30"/>
      <c r="O7" s="30"/>
      <c r="P7" s="30" t="str">
        <f>IF(L7=0,"",(O7-L7)/L7*100)</f>
        <v/>
      </c>
      <c r="Q7" s="31"/>
    </row>
    <row r="8" spans="1:17" ht="15.75" customHeight="1">
      <c r="A8" s="21"/>
      <c r="B8" s="21"/>
      <c r="C8" s="26"/>
      <c r="D8" s="21"/>
      <c r="E8" s="31"/>
      <c r="F8" s="42"/>
      <c r="G8" s="30" t="str">
        <f t="shared" ref="G8:G25" si="0">IF(F8=0,"",H8/F8)</f>
        <v/>
      </c>
      <c r="H8" s="27"/>
      <c r="I8" s="28"/>
      <c r="J8" s="261"/>
      <c r="K8" s="30" t="str">
        <f t="shared" ref="K8:K25" si="1">IF(J8=0,"",L8/J8)</f>
        <v/>
      </c>
      <c r="L8" s="262"/>
      <c r="M8" s="42"/>
      <c r="N8" s="30"/>
      <c r="O8" s="30"/>
      <c r="P8" s="30" t="str">
        <f t="shared" ref="P8:P27" si="2">IF(L8=0,"",(O8-L8)/L8*100)</f>
        <v/>
      </c>
      <c r="Q8" s="31"/>
    </row>
    <row r="9" spans="1:17" ht="15.75" customHeight="1">
      <c r="A9" s="21"/>
      <c r="B9" s="21"/>
      <c r="C9" s="26"/>
      <c r="D9" s="21"/>
      <c r="E9" s="31"/>
      <c r="F9" s="42"/>
      <c r="G9" s="30" t="str">
        <f t="shared" si="0"/>
        <v/>
      </c>
      <c r="H9" s="27"/>
      <c r="I9" s="28"/>
      <c r="J9" s="261"/>
      <c r="K9" s="30" t="str">
        <f t="shared" si="1"/>
        <v/>
      </c>
      <c r="L9" s="262"/>
      <c r="M9" s="42"/>
      <c r="N9" s="30"/>
      <c r="O9" s="30"/>
      <c r="P9" s="30" t="str">
        <f t="shared" si="2"/>
        <v/>
      </c>
      <c r="Q9" s="31"/>
    </row>
    <row r="10" spans="1:17" ht="15.75" customHeight="1">
      <c r="A10" s="21"/>
      <c r="B10" s="21"/>
      <c r="C10" s="26"/>
      <c r="D10" s="21"/>
      <c r="E10" s="31"/>
      <c r="F10" s="42"/>
      <c r="G10" s="30" t="str">
        <f t="shared" si="0"/>
        <v/>
      </c>
      <c r="H10" s="27"/>
      <c r="I10" s="28"/>
      <c r="J10" s="261"/>
      <c r="K10" s="30" t="str">
        <f t="shared" si="1"/>
        <v/>
      </c>
      <c r="L10" s="262"/>
      <c r="M10" s="42"/>
      <c r="N10" s="30"/>
      <c r="O10" s="30"/>
      <c r="P10" s="30" t="str">
        <f t="shared" si="2"/>
        <v/>
      </c>
      <c r="Q10" s="31"/>
    </row>
    <row r="11" spans="1:17" ht="15.75" customHeight="1">
      <c r="A11" s="21"/>
      <c r="B11" s="21"/>
      <c r="C11" s="26"/>
      <c r="D11" s="21"/>
      <c r="E11" s="31"/>
      <c r="F11" s="42"/>
      <c r="G11" s="30" t="str">
        <f t="shared" si="0"/>
        <v/>
      </c>
      <c r="H11" s="27"/>
      <c r="I11" s="28"/>
      <c r="J11" s="261"/>
      <c r="K11" s="30" t="str">
        <f t="shared" si="1"/>
        <v/>
      </c>
      <c r="L11" s="262"/>
      <c r="M11" s="42"/>
      <c r="N11" s="30"/>
      <c r="O11" s="30"/>
      <c r="P11" s="30" t="str">
        <f t="shared" si="2"/>
        <v/>
      </c>
      <c r="Q11" s="31"/>
    </row>
    <row r="12" spans="1:17" ht="15.75" customHeight="1">
      <c r="A12" s="21"/>
      <c r="B12" s="21"/>
      <c r="C12" s="26"/>
      <c r="D12" s="21"/>
      <c r="E12" s="31"/>
      <c r="F12" s="42"/>
      <c r="G12" s="30" t="str">
        <f t="shared" si="0"/>
        <v/>
      </c>
      <c r="H12" s="27"/>
      <c r="I12" s="28"/>
      <c r="J12" s="261"/>
      <c r="K12" s="30" t="str">
        <f t="shared" si="1"/>
        <v/>
      </c>
      <c r="L12" s="262"/>
      <c r="M12" s="42"/>
      <c r="N12" s="30"/>
      <c r="O12" s="30"/>
      <c r="P12" s="30" t="str">
        <f t="shared" si="2"/>
        <v/>
      </c>
      <c r="Q12" s="31"/>
    </row>
    <row r="13" spans="1:17" ht="15.75" customHeight="1">
      <c r="A13" s="21"/>
      <c r="B13" s="21"/>
      <c r="C13" s="26"/>
      <c r="D13" s="21"/>
      <c r="E13" s="31"/>
      <c r="F13" s="42"/>
      <c r="G13" s="30" t="str">
        <f t="shared" si="0"/>
        <v/>
      </c>
      <c r="H13" s="27"/>
      <c r="I13" s="28"/>
      <c r="J13" s="261"/>
      <c r="K13" s="30" t="str">
        <f t="shared" si="1"/>
        <v/>
      </c>
      <c r="L13" s="262"/>
      <c r="M13" s="42"/>
      <c r="N13" s="30"/>
      <c r="O13" s="30"/>
      <c r="P13" s="30" t="str">
        <f t="shared" si="2"/>
        <v/>
      </c>
      <c r="Q13" s="31"/>
    </row>
    <row r="14" spans="1:17" ht="15.75" customHeight="1">
      <c r="A14" s="21"/>
      <c r="B14" s="21"/>
      <c r="C14" s="26"/>
      <c r="D14" s="21"/>
      <c r="E14" s="31"/>
      <c r="F14" s="42"/>
      <c r="G14" s="30" t="str">
        <f t="shared" si="0"/>
        <v/>
      </c>
      <c r="H14" s="27"/>
      <c r="I14" s="28"/>
      <c r="J14" s="261"/>
      <c r="K14" s="30" t="str">
        <f t="shared" si="1"/>
        <v/>
      </c>
      <c r="L14" s="262"/>
      <c r="M14" s="42"/>
      <c r="N14" s="30"/>
      <c r="O14" s="30"/>
      <c r="P14" s="30" t="str">
        <f t="shared" si="2"/>
        <v/>
      </c>
      <c r="Q14" s="31"/>
    </row>
    <row r="15" spans="1:17" ht="15.75" customHeight="1">
      <c r="A15" s="21"/>
      <c r="B15" s="21"/>
      <c r="C15" s="26"/>
      <c r="D15" s="21"/>
      <c r="E15" s="31"/>
      <c r="F15" s="42"/>
      <c r="G15" s="30" t="str">
        <f t="shared" si="0"/>
        <v/>
      </c>
      <c r="H15" s="27"/>
      <c r="I15" s="28"/>
      <c r="J15" s="261"/>
      <c r="K15" s="30" t="str">
        <f t="shared" si="1"/>
        <v/>
      </c>
      <c r="L15" s="262"/>
      <c r="M15" s="42"/>
      <c r="N15" s="30"/>
      <c r="O15" s="30"/>
      <c r="P15" s="30" t="str">
        <f t="shared" si="2"/>
        <v/>
      </c>
      <c r="Q15" s="31"/>
    </row>
    <row r="16" spans="1:17" ht="15.75" customHeight="1">
      <c r="A16" s="21"/>
      <c r="B16" s="21"/>
      <c r="C16" s="26"/>
      <c r="D16" s="21"/>
      <c r="E16" s="31"/>
      <c r="F16" s="42"/>
      <c r="G16" s="30" t="str">
        <f t="shared" si="0"/>
        <v/>
      </c>
      <c r="H16" s="27"/>
      <c r="I16" s="28"/>
      <c r="J16" s="261"/>
      <c r="K16" s="30" t="str">
        <f t="shared" si="1"/>
        <v/>
      </c>
      <c r="L16" s="262"/>
      <c r="M16" s="42"/>
      <c r="N16" s="30"/>
      <c r="O16" s="30"/>
      <c r="P16" s="30" t="str">
        <f t="shared" si="2"/>
        <v/>
      </c>
      <c r="Q16" s="31"/>
    </row>
    <row r="17" spans="1:17" ht="15.75" customHeight="1">
      <c r="A17" s="21"/>
      <c r="B17" s="21"/>
      <c r="C17" s="26"/>
      <c r="D17" s="21"/>
      <c r="E17" s="31"/>
      <c r="F17" s="42"/>
      <c r="G17" s="30" t="str">
        <f t="shared" si="0"/>
        <v/>
      </c>
      <c r="H17" s="27"/>
      <c r="I17" s="28"/>
      <c r="J17" s="261"/>
      <c r="K17" s="30" t="str">
        <f t="shared" si="1"/>
        <v/>
      </c>
      <c r="L17" s="262"/>
      <c r="M17" s="42"/>
      <c r="N17" s="30"/>
      <c r="O17" s="30"/>
      <c r="P17" s="30" t="str">
        <f t="shared" si="2"/>
        <v/>
      </c>
      <c r="Q17" s="31"/>
    </row>
    <row r="18" spans="1:17" ht="15.75" customHeight="1">
      <c r="A18" s="21"/>
      <c r="B18" s="21"/>
      <c r="C18" s="26"/>
      <c r="D18" s="21"/>
      <c r="E18" s="31"/>
      <c r="F18" s="42"/>
      <c r="G18" s="30" t="str">
        <f t="shared" si="0"/>
        <v/>
      </c>
      <c r="H18" s="27"/>
      <c r="I18" s="28"/>
      <c r="J18" s="261"/>
      <c r="K18" s="30" t="str">
        <f t="shared" si="1"/>
        <v/>
      </c>
      <c r="L18" s="262"/>
      <c r="M18" s="42"/>
      <c r="N18" s="30"/>
      <c r="O18" s="30"/>
      <c r="P18" s="30" t="str">
        <f t="shared" si="2"/>
        <v/>
      </c>
      <c r="Q18" s="31"/>
    </row>
    <row r="19" spans="1:17" ht="15.75" customHeight="1">
      <c r="A19" s="21"/>
      <c r="B19" s="21"/>
      <c r="C19" s="26"/>
      <c r="D19" s="21"/>
      <c r="E19" s="31"/>
      <c r="F19" s="42"/>
      <c r="G19" s="30" t="str">
        <f t="shared" si="0"/>
        <v/>
      </c>
      <c r="H19" s="27"/>
      <c r="I19" s="28"/>
      <c r="J19" s="261"/>
      <c r="K19" s="30" t="str">
        <f t="shared" si="1"/>
        <v/>
      </c>
      <c r="L19" s="262"/>
      <c r="M19" s="42"/>
      <c r="N19" s="30"/>
      <c r="O19" s="30"/>
      <c r="P19" s="30" t="str">
        <f t="shared" si="2"/>
        <v/>
      </c>
      <c r="Q19" s="31"/>
    </row>
    <row r="20" spans="1:17" ht="15.75" customHeight="1">
      <c r="A20" s="21"/>
      <c r="B20" s="21"/>
      <c r="C20" s="26"/>
      <c r="D20" s="21"/>
      <c r="E20" s="31"/>
      <c r="F20" s="42"/>
      <c r="G20" s="30" t="str">
        <f t="shared" si="0"/>
        <v/>
      </c>
      <c r="H20" s="27"/>
      <c r="I20" s="28"/>
      <c r="J20" s="261"/>
      <c r="K20" s="30" t="str">
        <f t="shared" si="1"/>
        <v/>
      </c>
      <c r="L20" s="262"/>
      <c r="M20" s="42"/>
      <c r="N20" s="30"/>
      <c r="O20" s="30"/>
      <c r="P20" s="30" t="str">
        <f t="shared" si="2"/>
        <v/>
      </c>
      <c r="Q20" s="31"/>
    </row>
    <row r="21" spans="1:17" ht="15.75" customHeight="1">
      <c r="A21" s="21"/>
      <c r="B21" s="21"/>
      <c r="C21" s="26"/>
      <c r="D21" s="21"/>
      <c r="E21" s="31"/>
      <c r="F21" s="42"/>
      <c r="G21" s="30" t="str">
        <f t="shared" si="0"/>
        <v/>
      </c>
      <c r="H21" s="27"/>
      <c r="I21" s="28"/>
      <c r="J21" s="261"/>
      <c r="K21" s="30" t="str">
        <f t="shared" si="1"/>
        <v/>
      </c>
      <c r="L21" s="262"/>
      <c r="M21" s="42"/>
      <c r="N21" s="30"/>
      <c r="O21" s="30"/>
      <c r="P21" s="30" t="str">
        <f t="shared" si="2"/>
        <v/>
      </c>
      <c r="Q21" s="31"/>
    </row>
    <row r="22" spans="1:17" ht="15.75" customHeight="1">
      <c r="A22" s="21"/>
      <c r="B22" s="21"/>
      <c r="C22" s="26"/>
      <c r="D22" s="21"/>
      <c r="E22" s="31"/>
      <c r="F22" s="42"/>
      <c r="G22" s="30" t="str">
        <f t="shared" si="0"/>
        <v/>
      </c>
      <c r="H22" s="27"/>
      <c r="I22" s="28"/>
      <c r="J22" s="261"/>
      <c r="K22" s="30" t="str">
        <f t="shared" si="1"/>
        <v/>
      </c>
      <c r="L22" s="262"/>
      <c r="M22" s="42"/>
      <c r="N22" s="30"/>
      <c r="O22" s="30"/>
      <c r="P22" s="30" t="str">
        <f t="shared" si="2"/>
        <v/>
      </c>
      <c r="Q22" s="31"/>
    </row>
    <row r="23" spans="1:17" ht="15.75" customHeight="1">
      <c r="A23" s="21"/>
      <c r="B23" s="21"/>
      <c r="C23" s="26"/>
      <c r="D23" s="21"/>
      <c r="E23" s="31"/>
      <c r="F23" s="42"/>
      <c r="G23" s="30" t="str">
        <f t="shared" si="0"/>
        <v/>
      </c>
      <c r="H23" s="27"/>
      <c r="I23" s="28"/>
      <c r="J23" s="261"/>
      <c r="K23" s="30" t="str">
        <f t="shared" si="1"/>
        <v/>
      </c>
      <c r="L23" s="262"/>
      <c r="M23" s="42"/>
      <c r="N23" s="30"/>
      <c r="O23" s="30"/>
      <c r="P23" s="30" t="str">
        <f t="shared" si="2"/>
        <v/>
      </c>
      <c r="Q23" s="31"/>
    </row>
    <row r="24" spans="1:17" ht="15.75" customHeight="1">
      <c r="A24" s="21"/>
      <c r="B24" s="21"/>
      <c r="C24" s="26"/>
      <c r="D24" s="21"/>
      <c r="E24" s="31"/>
      <c r="F24" s="42"/>
      <c r="G24" s="30" t="str">
        <f t="shared" si="0"/>
        <v/>
      </c>
      <c r="H24" s="27"/>
      <c r="I24" s="28"/>
      <c r="J24" s="261"/>
      <c r="K24" s="30" t="str">
        <f t="shared" si="1"/>
        <v/>
      </c>
      <c r="L24" s="262"/>
      <c r="M24" s="42"/>
      <c r="N24" s="30"/>
      <c r="O24" s="30"/>
      <c r="P24" s="30" t="str">
        <f t="shared" si="2"/>
        <v/>
      </c>
      <c r="Q24" s="31"/>
    </row>
    <row r="25" spans="1:17" ht="15.75" customHeight="1">
      <c r="A25" s="21"/>
      <c r="B25" s="21"/>
      <c r="C25" s="26"/>
      <c r="D25" s="21"/>
      <c r="E25" s="31"/>
      <c r="F25" s="42"/>
      <c r="G25" s="30" t="str">
        <f t="shared" si="0"/>
        <v/>
      </c>
      <c r="H25" s="27"/>
      <c r="I25" s="28"/>
      <c r="J25" s="261"/>
      <c r="K25" s="30" t="str">
        <f t="shared" si="1"/>
        <v/>
      </c>
      <c r="L25" s="262"/>
      <c r="M25" s="42"/>
      <c r="N25" s="30"/>
      <c r="O25" s="30"/>
      <c r="P25" s="30" t="str">
        <f t="shared" si="2"/>
        <v/>
      </c>
      <c r="Q25" s="31"/>
    </row>
    <row r="26" spans="1:17" ht="15.75" customHeight="1">
      <c r="A26" s="21"/>
      <c r="B26" s="21"/>
      <c r="C26" s="26"/>
      <c r="D26" s="21"/>
      <c r="E26" s="31"/>
      <c r="F26" s="42"/>
      <c r="G26" s="262"/>
      <c r="H26" s="27"/>
      <c r="I26" s="28"/>
      <c r="J26" s="261"/>
      <c r="K26" s="262"/>
      <c r="L26" s="262"/>
      <c r="M26" s="42"/>
      <c r="N26" s="30"/>
      <c r="O26" s="30"/>
      <c r="P26" s="30"/>
      <c r="Q26" s="31"/>
    </row>
    <row r="27" spans="1:17" ht="15.75" customHeight="1">
      <c r="A27" s="619" t="s">
        <v>627</v>
      </c>
      <c r="B27" s="621"/>
      <c r="C27" s="620"/>
      <c r="D27" s="21"/>
      <c r="E27" s="31"/>
      <c r="F27" s="42"/>
      <c r="G27" s="30"/>
      <c r="H27" s="27">
        <f>SUM(H7:H26)</f>
        <v>0</v>
      </c>
      <c r="I27" s="28"/>
      <c r="J27" s="120"/>
      <c r="K27" s="30"/>
      <c r="L27" s="30">
        <f>SUM(L7:L26)</f>
        <v>0</v>
      </c>
      <c r="M27" s="42"/>
      <c r="N27" s="30"/>
      <c r="O27" s="30">
        <f>SUM(O7:O26)</f>
        <v>0</v>
      </c>
      <c r="P27" s="30" t="str">
        <f t="shared" si="2"/>
        <v/>
      </c>
      <c r="Q27" s="31"/>
    </row>
    <row r="28" spans="1:17" ht="15.75" customHeight="1">
      <c r="A28" s="34" t="e">
        <f>#REF!&amp;#REF!</f>
        <v>#REF!</v>
      </c>
      <c r="B28" s="34"/>
      <c r="N28" s="19" t="e">
        <f>"评估人员："&amp;#REF!</f>
        <v>#REF!</v>
      </c>
    </row>
    <row r="29" spans="1:17" ht="15.75" customHeight="1">
      <c r="A29" s="34" t="e">
        <f>CONCATENATE(#REF!,#REF!,#REF!,#REF!,#REF!,#REF!,#REF!)</f>
        <v>#REF!</v>
      </c>
      <c r="B29" s="34"/>
    </row>
  </sheetData>
  <mergeCells count="15">
    <mergeCell ref="A27:C27"/>
    <mergeCell ref="A5:A6"/>
    <mergeCell ref="B5:B6"/>
    <mergeCell ref="C5:C6"/>
    <mergeCell ref="D5:D6"/>
    <mergeCell ref="A2:Q2"/>
    <mergeCell ref="A3:Q3"/>
    <mergeCell ref="F5:H5"/>
    <mergeCell ref="J5:L5"/>
    <mergeCell ref="N5:O5"/>
    <mergeCell ref="E5:E6"/>
    <mergeCell ref="I5:I6"/>
    <mergeCell ref="M5:M6"/>
    <mergeCell ref="P5:P6"/>
    <mergeCell ref="Q5:Q6"/>
  </mergeCells>
  <phoneticPr fontId="12" type="noConversion"/>
  <hyperlinks>
    <hyperlink ref="A1" location="索引目录!E21" display="返回索引页"/>
    <hyperlink ref="C1" location="存货汇总!B9" display="返回"/>
  </hyperlinks>
  <printOptions horizontalCentered="1"/>
  <pageMargins left="0.35433070866141703" right="0.35433070866141703" top="0.78740157480314998" bottom="0.78740157480314998" header="1.0629921259842501" footer="0.511811023622047"/>
  <pageSetup paperSize="9" scale="80" fitToHeight="0" orientation="landscape"/>
  <headerFooter alignWithMargins="0">
    <oddHeader>&amp;R&amp;"宋体,常规"&amp;10表&amp;"Times New Roman,常规"3-9-4
&amp;"宋体,常规"共&amp;"Times New Roman,常规"&amp;N&amp;"宋体,常规"页第&amp;"Times New Roman,常规"&amp;P&amp;"宋体,常规"页</oddHead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pageSetUpPr fitToPage="1"/>
  </sheetPr>
  <dimension ref="A1:AH41"/>
  <sheetViews>
    <sheetView workbookViewId="0">
      <pane xSplit="3" ySplit="6" topLeftCell="R7" activePane="bottomRight" state="frozen"/>
      <selection pane="topRight"/>
      <selection pane="bottomLeft"/>
      <selection pane="bottomRight" activeCell="A7" sqref="A7:Z11"/>
    </sheetView>
  </sheetViews>
  <sheetFormatPr defaultColWidth="9" defaultRowHeight="15.75" customHeight="1" outlineLevelCol="1"/>
  <cols>
    <col min="1" max="1" width="5.875" style="13" customWidth="1"/>
    <col min="2" max="2" width="12.5" style="13" customWidth="1"/>
    <col min="3" max="3" width="22.25" style="13" customWidth="1"/>
    <col min="4" max="5" width="11.375" style="13" customWidth="1"/>
    <col min="6" max="6" width="11.125" style="13" customWidth="1"/>
    <col min="7" max="7" width="20.5" style="13" hidden="1" customWidth="1" outlineLevel="1"/>
    <col min="8" max="8" width="8" style="276" hidden="1" customWidth="1" outlineLevel="1"/>
    <col min="9" max="9" width="11.375" style="13" hidden="1" customWidth="1" outlineLevel="1"/>
    <col min="10" max="10" width="13.125" style="13" hidden="1" customWidth="1" outlineLevel="1"/>
    <col min="11" max="11" width="9.625" style="13" hidden="1" customWidth="1" outlineLevel="1"/>
    <col min="12" max="12" width="5.125" style="13" hidden="1" customWidth="1" outlineLevel="1"/>
    <col min="13" max="13" width="4.125" style="12" customWidth="1" collapsed="1"/>
    <col min="14" max="14" width="8.75" style="13" customWidth="1" outlineLevel="1"/>
    <col min="15" max="15" width="8" style="13" customWidth="1" outlineLevel="1"/>
    <col min="16" max="17" width="14.25" style="13" customWidth="1" outlineLevel="1"/>
    <col min="18" max="18" width="9" style="13"/>
    <col min="19" max="19" width="7.5" style="13" customWidth="1"/>
    <col min="20" max="20" width="11.75" style="273" customWidth="1"/>
    <col min="21" max="21" width="9.625" style="273" customWidth="1"/>
    <col min="22" max="22" width="11.75" style="273" customWidth="1"/>
    <col min="23" max="23" width="8" style="13" customWidth="1" outlineLevel="1"/>
    <col min="24" max="24" width="8.25" style="13" customWidth="1" outlineLevel="1"/>
    <col min="25" max="25" width="11.75" style="13" customWidth="1" outlineLevel="1"/>
    <col min="26" max="26" width="7.75" style="277" customWidth="1" outlineLevel="1"/>
    <col min="27" max="27" width="18.625" style="13" customWidth="1"/>
    <col min="28" max="28" width="8.25" style="13" customWidth="1"/>
    <col min="29" max="29" width="9" style="13"/>
    <col min="30" max="30" width="14.125" style="13" customWidth="1"/>
    <col min="31" max="33" width="9" style="13"/>
    <col min="34" max="34" width="9.75" style="13" customWidth="1"/>
    <col min="35" max="16384" width="9" style="13"/>
  </cols>
  <sheetData>
    <row r="1" spans="1:34">
      <c r="A1" s="15" t="s">
        <v>414</v>
      </c>
      <c r="B1" s="15"/>
      <c r="C1" s="16" t="s">
        <v>452</v>
      </c>
      <c r="D1" s="16"/>
      <c r="E1" s="16"/>
      <c r="F1" s="16"/>
      <c r="G1" s="16"/>
      <c r="H1" s="278"/>
      <c r="I1" s="264"/>
      <c r="J1" s="16"/>
      <c r="K1" s="16"/>
      <c r="L1" s="16"/>
      <c r="M1" s="18"/>
      <c r="N1" s="18"/>
      <c r="O1" s="18"/>
      <c r="P1" s="18"/>
      <c r="Q1" s="18"/>
      <c r="R1" s="18"/>
      <c r="S1" s="18"/>
      <c r="T1" s="18"/>
      <c r="U1" s="18"/>
      <c r="V1" s="18"/>
      <c r="W1" s="18"/>
      <c r="X1" s="18"/>
      <c r="Y1" s="18"/>
      <c r="Z1" s="279"/>
      <c r="AA1" s="18"/>
    </row>
    <row r="2" spans="1:34" s="11" customFormat="1" ht="30" customHeight="1">
      <c r="A2" s="607" t="s">
        <v>709</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row>
    <row r="3" spans="1:34"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18"/>
      <c r="U3" s="618"/>
      <c r="V3" s="618"/>
      <c r="W3" s="618"/>
      <c r="X3" s="618"/>
      <c r="Y3" s="618"/>
      <c r="Z3" s="618"/>
      <c r="AA3" s="618"/>
    </row>
    <row r="4" spans="1:34" ht="15.75" customHeight="1">
      <c r="A4" s="19" t="e">
        <f>#REF!&amp;#REF!</f>
        <v>#REF!</v>
      </c>
      <c r="B4" s="19"/>
      <c r="AA4" s="20" t="s">
        <v>275</v>
      </c>
    </row>
    <row r="5" spans="1:34" s="12" customFormat="1" ht="15.75" customHeight="1">
      <c r="A5" s="622" t="s">
        <v>454</v>
      </c>
      <c r="B5" s="622" t="s">
        <v>690</v>
      </c>
      <c r="C5" s="622" t="s">
        <v>710</v>
      </c>
      <c r="D5" s="622" t="s">
        <v>711</v>
      </c>
      <c r="E5" s="622" t="s">
        <v>701</v>
      </c>
      <c r="F5" s="622" t="s">
        <v>702</v>
      </c>
      <c r="G5" s="622" t="s">
        <v>712</v>
      </c>
      <c r="H5" s="633" t="s">
        <v>713</v>
      </c>
      <c r="I5" s="622" t="s">
        <v>714</v>
      </c>
      <c r="J5" s="622" t="s">
        <v>715</v>
      </c>
      <c r="K5" s="622" t="s">
        <v>716</v>
      </c>
      <c r="L5" s="622" t="s">
        <v>717</v>
      </c>
      <c r="M5" s="626" t="s">
        <v>693</v>
      </c>
      <c r="N5" s="622" t="s">
        <v>456</v>
      </c>
      <c r="O5" s="622"/>
      <c r="P5" s="622"/>
      <c r="Q5" s="628" t="s">
        <v>582</v>
      </c>
      <c r="R5" s="622" t="s">
        <v>457</v>
      </c>
      <c r="S5" s="622"/>
      <c r="T5" s="622"/>
      <c r="U5" s="626" t="s">
        <v>718</v>
      </c>
      <c r="V5" s="626" t="s">
        <v>719</v>
      </c>
      <c r="W5" s="622" t="s">
        <v>694</v>
      </c>
      <c r="X5" s="622" t="s">
        <v>458</v>
      </c>
      <c r="Y5" s="622"/>
      <c r="Z5" s="634" t="s">
        <v>460</v>
      </c>
      <c r="AA5" s="622" t="s">
        <v>583</v>
      </c>
    </row>
    <row r="6" spans="1:34" s="12" customFormat="1" ht="15" customHeight="1">
      <c r="A6" s="622"/>
      <c r="B6" s="622"/>
      <c r="C6" s="622"/>
      <c r="D6" s="622"/>
      <c r="E6" s="622"/>
      <c r="F6" s="622"/>
      <c r="G6" s="622"/>
      <c r="H6" s="633"/>
      <c r="I6" s="622"/>
      <c r="J6" s="622"/>
      <c r="K6" s="622"/>
      <c r="L6" s="622"/>
      <c r="M6" s="627"/>
      <c r="N6" s="21" t="s">
        <v>695</v>
      </c>
      <c r="O6" s="21" t="s">
        <v>696</v>
      </c>
      <c r="P6" s="21" t="s">
        <v>697</v>
      </c>
      <c r="Q6" s="628"/>
      <c r="R6" s="21" t="s">
        <v>695</v>
      </c>
      <c r="S6" s="21" t="s">
        <v>696</v>
      </c>
      <c r="T6" s="21" t="s">
        <v>697</v>
      </c>
      <c r="U6" s="627"/>
      <c r="V6" s="627"/>
      <c r="W6" s="622"/>
      <c r="X6" s="21" t="s">
        <v>696</v>
      </c>
      <c r="Y6" s="21" t="s">
        <v>697</v>
      </c>
      <c r="Z6" s="634"/>
      <c r="AA6" s="622"/>
    </row>
    <row r="7" spans="1:34" s="263" customFormat="1" ht="15.75" customHeight="1">
      <c r="A7" s="21"/>
      <c r="B7" s="184"/>
      <c r="C7" s="280"/>
      <c r="D7" s="114"/>
      <c r="E7" s="114"/>
      <c r="F7" s="114"/>
      <c r="G7" s="114"/>
      <c r="H7" s="243"/>
      <c r="I7" s="58"/>
      <c r="J7" s="26"/>
      <c r="K7" s="114"/>
      <c r="L7" s="114"/>
      <c r="M7" s="21"/>
      <c r="N7" s="42"/>
      <c r="O7" s="30"/>
      <c r="P7" s="260"/>
      <c r="Q7" s="281"/>
      <c r="R7" s="282"/>
      <c r="S7" s="30"/>
      <c r="T7" s="260"/>
      <c r="U7" s="260"/>
      <c r="V7" s="260"/>
      <c r="W7" s="282"/>
      <c r="X7" s="30"/>
      <c r="Y7" s="260"/>
      <c r="Z7" s="100"/>
      <c r="AA7" s="54"/>
      <c r="AC7" s="217"/>
      <c r="AE7" s="283"/>
      <c r="AH7" s="284"/>
    </row>
    <row r="8" spans="1:34" s="263" customFormat="1" ht="15.75" customHeight="1">
      <c r="A8" s="21"/>
      <c r="B8" s="184"/>
      <c r="C8" s="285"/>
      <c r="D8" s="114"/>
      <c r="E8" s="114"/>
      <c r="F8" s="114"/>
      <c r="G8" s="114"/>
      <c r="H8" s="243"/>
      <c r="I8" s="58"/>
      <c r="J8" s="26"/>
      <c r="K8" s="114"/>
      <c r="L8" s="114"/>
      <c r="M8" s="21"/>
      <c r="N8" s="286"/>
      <c r="O8" s="30"/>
      <c r="P8" s="260"/>
      <c r="Q8" s="281"/>
      <c r="R8" s="287"/>
      <c r="S8" s="30"/>
      <c r="T8" s="260"/>
      <c r="U8" s="260"/>
      <c r="V8" s="260"/>
      <c r="W8" s="288"/>
      <c r="X8" s="30"/>
      <c r="Y8" s="30"/>
      <c r="Z8" s="100"/>
      <c r="AA8" s="54"/>
      <c r="AC8" s="217"/>
      <c r="AE8" s="283"/>
      <c r="AH8" s="284"/>
    </row>
    <row r="9" spans="1:34" ht="15.75" customHeight="1">
      <c r="A9" s="21"/>
      <c r="B9" s="184"/>
      <c r="C9" s="285"/>
      <c r="D9" s="26"/>
      <c r="E9" s="26"/>
      <c r="F9" s="26"/>
      <c r="G9" s="114"/>
      <c r="H9" s="243"/>
      <c r="I9" s="31"/>
      <c r="J9" s="26"/>
      <c r="K9" s="26"/>
      <c r="L9" s="26"/>
      <c r="M9" s="21"/>
      <c r="N9" s="42"/>
      <c r="O9" s="30"/>
      <c r="P9" s="260"/>
      <c r="Q9" s="281"/>
      <c r="R9" s="287"/>
      <c r="S9" s="30"/>
      <c r="T9" s="260"/>
      <c r="U9" s="260"/>
      <c r="V9" s="260"/>
      <c r="W9" s="288"/>
      <c r="X9" s="30"/>
      <c r="Y9" s="30"/>
      <c r="Z9" s="100"/>
      <c r="AA9" s="31"/>
      <c r="AB9" s="263"/>
      <c r="AC9" s="217"/>
      <c r="AD9" s="263"/>
      <c r="AE9" s="283"/>
      <c r="AF9" s="263"/>
      <c r="AG9" s="263"/>
      <c r="AH9" s="284"/>
    </row>
    <row r="10" spans="1:34" ht="15.75" customHeight="1">
      <c r="A10" s="21"/>
      <c r="B10" s="184"/>
      <c r="C10" s="285"/>
      <c r="D10" s="26"/>
      <c r="E10" s="26"/>
      <c r="F10" s="26"/>
      <c r="G10" s="26"/>
      <c r="H10" s="243"/>
      <c r="I10" s="31"/>
      <c r="J10" s="26"/>
      <c r="K10" s="26"/>
      <c r="L10" s="26"/>
      <c r="M10" s="21"/>
      <c r="N10" s="42"/>
      <c r="O10" s="30"/>
      <c r="P10" s="260"/>
      <c r="Q10" s="260"/>
      <c r="R10" s="287"/>
      <c r="S10" s="30"/>
      <c r="T10" s="260"/>
      <c r="U10" s="260"/>
      <c r="V10" s="260"/>
      <c r="W10" s="288"/>
      <c r="X10" s="30"/>
      <c r="Y10" s="30"/>
      <c r="Z10" s="100"/>
      <c r="AA10" s="31"/>
      <c r="AB10" s="263"/>
      <c r="AC10" s="217"/>
      <c r="AD10" s="263"/>
      <c r="AE10" s="283"/>
      <c r="AF10" s="263"/>
      <c r="AG10" s="263"/>
      <c r="AH10" s="284"/>
    </row>
    <row r="11" spans="1:34" ht="15.75" customHeight="1">
      <c r="A11" s="21"/>
      <c r="B11" s="184"/>
      <c r="C11" s="285"/>
      <c r="D11" s="26"/>
      <c r="E11" s="26"/>
      <c r="F11" s="26"/>
      <c r="G11" s="26"/>
      <c r="H11" s="243"/>
      <c r="I11" s="31"/>
      <c r="J11" s="26"/>
      <c r="K11" s="26"/>
      <c r="L11" s="26"/>
      <c r="M11" s="21"/>
      <c r="N11" s="42"/>
      <c r="O11" s="30"/>
      <c r="P11" s="260"/>
      <c r="Q11" s="281"/>
      <c r="R11" s="282"/>
      <c r="S11" s="30"/>
      <c r="T11" s="260"/>
      <c r="U11" s="260"/>
      <c r="V11" s="260"/>
      <c r="W11" s="42"/>
      <c r="X11" s="30"/>
      <c r="Y11" s="30"/>
      <c r="Z11" s="100"/>
      <c r="AA11" s="31"/>
      <c r="AB11" s="263"/>
      <c r="AC11" s="217"/>
      <c r="AD11" s="263"/>
      <c r="AE11" s="283"/>
      <c r="AF11" s="263"/>
      <c r="AG11" s="263"/>
      <c r="AH11" s="284"/>
    </row>
    <row r="12" spans="1:34" ht="15.75" customHeight="1">
      <c r="A12" s="21"/>
      <c r="B12" s="184"/>
      <c r="C12" s="285"/>
      <c r="D12" s="26"/>
      <c r="E12" s="26"/>
      <c r="F12" s="26"/>
      <c r="G12" s="26"/>
      <c r="H12" s="243"/>
      <c r="I12" s="31"/>
      <c r="J12" s="26"/>
      <c r="K12" s="26"/>
      <c r="L12" s="26"/>
      <c r="M12" s="21"/>
      <c r="N12" s="42"/>
      <c r="O12" s="30"/>
      <c r="P12" s="260"/>
      <c r="Q12" s="281"/>
      <c r="R12" s="282"/>
      <c r="S12" s="30"/>
      <c r="T12" s="260"/>
      <c r="U12" s="260"/>
      <c r="V12" s="260"/>
      <c r="W12" s="42"/>
      <c r="X12" s="30"/>
      <c r="Y12" s="30"/>
      <c r="Z12" s="100" t="str">
        <f t="shared" ref="Z12:Z25" si="0">IF(T12=0,"",(Y12-T12)/T12*100)</f>
        <v/>
      </c>
      <c r="AA12" s="31"/>
      <c r="AB12" s="263"/>
      <c r="AC12" s="217"/>
      <c r="AD12" s="263"/>
      <c r="AE12" s="283"/>
      <c r="AF12" s="263"/>
      <c r="AG12" s="263"/>
      <c r="AH12" s="284"/>
    </row>
    <row r="13" spans="1:34" ht="15.75" customHeight="1">
      <c r="A13" s="21"/>
      <c r="B13" s="184"/>
      <c r="C13" s="285"/>
      <c r="D13" s="26"/>
      <c r="E13" s="26"/>
      <c r="F13" s="26"/>
      <c r="G13" s="26"/>
      <c r="H13" s="243"/>
      <c r="I13" s="31"/>
      <c r="J13" s="26"/>
      <c r="K13" s="26"/>
      <c r="L13" s="26"/>
      <c r="M13" s="21"/>
      <c r="N13" s="42"/>
      <c r="O13" s="30"/>
      <c r="P13" s="260"/>
      <c r="Q13" s="281"/>
      <c r="R13" s="282"/>
      <c r="S13" s="30"/>
      <c r="T13" s="260"/>
      <c r="U13" s="260"/>
      <c r="V13" s="260"/>
      <c r="W13" s="42"/>
      <c r="X13" s="30"/>
      <c r="Y13" s="30"/>
      <c r="Z13" s="100" t="str">
        <f t="shared" si="0"/>
        <v/>
      </c>
      <c r="AA13" s="31"/>
      <c r="AB13" s="263"/>
      <c r="AC13" s="217"/>
      <c r="AD13" s="263"/>
      <c r="AE13" s="283"/>
      <c r="AF13" s="263"/>
      <c r="AG13" s="263"/>
      <c r="AH13" s="284"/>
    </row>
    <row r="14" spans="1:34" ht="15.75" customHeight="1">
      <c r="A14" s="21"/>
      <c r="B14" s="184"/>
      <c r="C14" s="285"/>
      <c r="D14" s="26"/>
      <c r="E14" s="26"/>
      <c r="F14" s="26"/>
      <c r="G14" s="26"/>
      <c r="H14" s="243"/>
      <c r="I14" s="31"/>
      <c r="J14" s="26"/>
      <c r="K14" s="26"/>
      <c r="L14" s="26"/>
      <c r="M14" s="21"/>
      <c r="N14" s="42"/>
      <c r="O14" s="30"/>
      <c r="P14" s="260"/>
      <c r="Q14" s="260"/>
      <c r="R14" s="282"/>
      <c r="S14" s="30"/>
      <c r="T14" s="260"/>
      <c r="U14" s="260"/>
      <c r="V14" s="260"/>
      <c r="W14" s="42"/>
      <c r="X14" s="30"/>
      <c r="Y14" s="30"/>
      <c r="Z14" s="100" t="str">
        <f t="shared" si="0"/>
        <v/>
      </c>
      <c r="AA14" s="31"/>
      <c r="AB14" s="263"/>
      <c r="AC14" s="217"/>
      <c r="AD14" s="263"/>
      <c r="AE14" s="283"/>
      <c r="AF14" s="263"/>
      <c r="AG14" s="263"/>
      <c r="AH14" s="284"/>
    </row>
    <row r="15" spans="1:34" ht="15.75" customHeight="1">
      <c r="A15" s="21"/>
      <c r="B15" s="184"/>
      <c r="C15" s="26"/>
      <c r="D15" s="26"/>
      <c r="E15" s="26"/>
      <c r="F15" s="26"/>
      <c r="G15" s="26"/>
      <c r="H15" s="243"/>
      <c r="I15" s="31"/>
      <c r="J15" s="26"/>
      <c r="K15" s="26"/>
      <c r="L15" s="26"/>
      <c r="M15" s="21"/>
      <c r="N15" s="42"/>
      <c r="O15" s="30"/>
      <c r="P15" s="260"/>
      <c r="Q15" s="260"/>
      <c r="R15" s="282"/>
      <c r="S15" s="30"/>
      <c r="T15" s="260"/>
      <c r="U15" s="260"/>
      <c r="V15" s="260"/>
      <c r="W15" s="42"/>
      <c r="X15" s="30"/>
      <c r="Y15" s="30"/>
      <c r="Z15" s="100" t="str">
        <f t="shared" si="0"/>
        <v/>
      </c>
      <c r="AA15" s="31"/>
      <c r="AC15" s="217"/>
      <c r="AD15" s="263"/>
      <c r="AE15" s="283"/>
      <c r="AF15" s="263"/>
      <c r="AG15" s="263"/>
      <c r="AH15" s="284"/>
    </row>
    <row r="16" spans="1:34" ht="15.75" customHeight="1">
      <c r="A16" s="21"/>
      <c r="B16" s="184"/>
      <c r="C16" s="26"/>
      <c r="D16" s="26"/>
      <c r="E16" s="26"/>
      <c r="F16" s="26"/>
      <c r="G16" s="26"/>
      <c r="H16" s="243"/>
      <c r="I16" s="31"/>
      <c r="J16" s="26"/>
      <c r="K16" s="26"/>
      <c r="L16" s="26"/>
      <c r="M16" s="21"/>
      <c r="N16" s="42"/>
      <c r="O16" s="30"/>
      <c r="P16" s="260"/>
      <c r="Q16" s="260"/>
      <c r="R16" s="282"/>
      <c r="S16" s="30"/>
      <c r="T16" s="260"/>
      <c r="U16" s="260"/>
      <c r="V16" s="260"/>
      <c r="W16" s="42"/>
      <c r="X16" s="30"/>
      <c r="Y16" s="42"/>
      <c r="Z16" s="100" t="str">
        <f t="shared" si="0"/>
        <v/>
      </c>
      <c r="AA16" s="289"/>
      <c r="AC16" s="217"/>
      <c r="AD16" s="263"/>
      <c r="AE16" s="283"/>
      <c r="AF16" s="263"/>
      <c r="AG16" s="263"/>
      <c r="AH16" s="284"/>
    </row>
    <row r="17" spans="1:34" ht="15.75" customHeight="1">
      <c r="A17" s="21"/>
      <c r="B17" s="184"/>
      <c r="C17" s="26"/>
      <c r="D17" s="26"/>
      <c r="E17" s="26"/>
      <c r="F17" s="26"/>
      <c r="G17" s="26"/>
      <c r="H17" s="243"/>
      <c r="I17" s="248"/>
      <c r="J17" s="26"/>
      <c r="K17" s="26"/>
      <c r="L17" s="26"/>
      <c r="M17" s="21"/>
      <c r="N17" s="42"/>
      <c r="O17" s="30"/>
      <c r="P17" s="260"/>
      <c r="Q17" s="260"/>
      <c r="R17" s="282"/>
      <c r="S17" s="30"/>
      <c r="T17" s="260"/>
      <c r="U17" s="260"/>
      <c r="V17" s="260"/>
      <c r="W17" s="42"/>
      <c r="X17" s="30"/>
      <c r="Y17" s="30"/>
      <c r="Z17" s="100" t="str">
        <f t="shared" si="0"/>
        <v/>
      </c>
      <c r="AA17" s="289"/>
      <c r="AC17" s="217"/>
      <c r="AD17" s="263"/>
      <c r="AE17" s="283"/>
      <c r="AF17" s="263"/>
      <c r="AG17" s="263"/>
      <c r="AH17" s="284"/>
    </row>
    <row r="18" spans="1:34" ht="15.75" customHeight="1">
      <c r="A18" s="21"/>
      <c r="B18" s="184"/>
      <c r="C18" s="26"/>
      <c r="D18" s="26"/>
      <c r="E18" s="26"/>
      <c r="F18" s="26"/>
      <c r="G18" s="26"/>
      <c r="H18" s="243"/>
      <c r="I18" s="248"/>
      <c r="J18" s="26"/>
      <c r="K18" s="26"/>
      <c r="L18" s="26"/>
      <c r="M18" s="21"/>
      <c r="N18" s="42"/>
      <c r="O18" s="30"/>
      <c r="P18" s="260"/>
      <c r="Q18" s="260"/>
      <c r="R18" s="282"/>
      <c r="S18" s="30"/>
      <c r="T18" s="260"/>
      <c r="U18" s="260"/>
      <c r="V18" s="260"/>
      <c r="W18" s="42"/>
      <c r="X18" s="30"/>
      <c r="Y18" s="30"/>
      <c r="Z18" s="100" t="str">
        <f t="shared" si="0"/>
        <v/>
      </c>
      <c r="AA18" s="31"/>
      <c r="AC18" s="217"/>
      <c r="AD18" s="263"/>
      <c r="AE18" s="283"/>
      <c r="AF18" s="263"/>
      <c r="AG18" s="263"/>
      <c r="AH18" s="284"/>
    </row>
    <row r="19" spans="1:34" ht="15.75" customHeight="1">
      <c r="A19" s="21"/>
      <c r="B19" s="184"/>
      <c r="C19" s="26"/>
      <c r="D19" s="26"/>
      <c r="E19" s="26"/>
      <c r="F19" s="26"/>
      <c r="G19" s="26"/>
      <c r="H19" s="243"/>
      <c r="I19" s="248"/>
      <c r="J19" s="26"/>
      <c r="K19" s="26"/>
      <c r="L19" s="26"/>
      <c r="M19" s="21"/>
      <c r="N19" s="42"/>
      <c r="O19" s="30"/>
      <c r="P19" s="260"/>
      <c r="Q19" s="290"/>
      <c r="R19" s="282"/>
      <c r="S19" s="30"/>
      <c r="T19" s="260"/>
      <c r="U19" s="260"/>
      <c r="V19" s="260"/>
      <c r="W19" s="42"/>
      <c r="X19" s="30"/>
      <c r="Y19" s="30"/>
      <c r="Z19" s="100" t="str">
        <f t="shared" si="0"/>
        <v/>
      </c>
      <c r="AA19" s="31"/>
      <c r="AC19" s="217"/>
      <c r="AD19" s="263"/>
      <c r="AE19" s="283"/>
      <c r="AF19" s="263"/>
      <c r="AG19" s="263"/>
      <c r="AH19" s="284"/>
    </row>
    <row r="20" spans="1:34" ht="15.75" customHeight="1">
      <c r="A20" s="21"/>
      <c r="B20" s="184"/>
      <c r="C20" s="26"/>
      <c r="D20" s="26"/>
      <c r="E20" s="26"/>
      <c r="F20" s="26"/>
      <c r="G20" s="26"/>
      <c r="H20" s="243"/>
      <c r="I20" s="248"/>
      <c r="J20" s="26"/>
      <c r="K20" s="26"/>
      <c r="L20" s="26"/>
      <c r="M20" s="21"/>
      <c r="N20" s="42"/>
      <c r="O20" s="30"/>
      <c r="P20" s="260"/>
      <c r="Q20" s="260"/>
      <c r="R20" s="282"/>
      <c r="S20" s="30"/>
      <c r="T20" s="260"/>
      <c r="U20" s="260"/>
      <c r="V20" s="260"/>
      <c r="W20" s="42"/>
      <c r="X20" s="30"/>
      <c r="Y20" s="30"/>
      <c r="Z20" s="100" t="str">
        <f t="shared" si="0"/>
        <v/>
      </c>
      <c r="AA20" s="31"/>
      <c r="AC20" s="217"/>
      <c r="AD20" s="263"/>
      <c r="AE20" s="283"/>
      <c r="AF20" s="263"/>
      <c r="AG20" s="263"/>
      <c r="AH20" s="284"/>
    </row>
    <row r="21" spans="1:34" ht="15.75" customHeight="1">
      <c r="A21" s="21"/>
      <c r="B21" s="184"/>
      <c r="C21" s="26"/>
      <c r="D21" s="26"/>
      <c r="E21" s="26"/>
      <c r="F21" s="26"/>
      <c r="G21" s="26"/>
      <c r="H21" s="243"/>
      <c r="I21" s="248"/>
      <c r="J21" s="26"/>
      <c r="K21" s="26"/>
      <c r="L21" s="26"/>
      <c r="M21" s="21"/>
      <c r="N21" s="42"/>
      <c r="O21" s="30"/>
      <c r="P21" s="260"/>
      <c r="Q21" s="260"/>
      <c r="R21" s="282"/>
      <c r="S21" s="30"/>
      <c r="T21" s="260"/>
      <c r="U21" s="260"/>
      <c r="V21" s="260"/>
      <c r="W21" s="42"/>
      <c r="X21" s="30"/>
      <c r="Y21" s="30"/>
      <c r="Z21" s="100" t="str">
        <f t="shared" si="0"/>
        <v/>
      </c>
      <c r="AA21" s="31"/>
      <c r="AC21" s="217"/>
      <c r="AD21" s="263"/>
      <c r="AE21" s="283"/>
      <c r="AF21" s="263"/>
      <c r="AG21" s="263"/>
      <c r="AH21" s="284"/>
    </row>
    <row r="22" spans="1:34" s="275" customFormat="1" ht="15.75" customHeight="1">
      <c r="A22" s="291"/>
      <c r="B22" s="291"/>
      <c r="C22" s="292"/>
      <c r="D22" s="292"/>
      <c r="E22" s="292"/>
      <c r="F22" s="292"/>
      <c r="G22" s="292"/>
      <c r="H22" s="293"/>
      <c r="I22" s="294"/>
      <c r="J22" s="292"/>
      <c r="K22" s="292"/>
      <c r="L22" s="292"/>
      <c r="M22" s="291"/>
      <c r="N22" s="295"/>
      <c r="O22" s="296"/>
      <c r="P22" s="290"/>
      <c r="Q22" s="290"/>
      <c r="R22" s="297"/>
      <c r="S22" s="296"/>
      <c r="T22" s="260"/>
      <c r="U22" s="260"/>
      <c r="V22" s="260"/>
      <c r="W22" s="295"/>
      <c r="X22" s="296"/>
      <c r="Y22" s="296"/>
      <c r="Z22" s="100" t="str">
        <f t="shared" si="0"/>
        <v/>
      </c>
      <c r="AA22" s="289"/>
      <c r="AC22" s="217"/>
      <c r="AD22" s="298"/>
      <c r="AE22" s="299"/>
      <c r="AF22" s="298"/>
      <c r="AG22" s="298"/>
      <c r="AH22" s="300"/>
    </row>
    <row r="23" spans="1:34" ht="15.75" customHeight="1">
      <c r="A23" s="21"/>
      <c r="B23" s="21"/>
      <c r="C23" s="26"/>
      <c r="D23" s="26"/>
      <c r="E23" s="26"/>
      <c r="F23" s="26"/>
      <c r="G23" s="26"/>
      <c r="H23" s="243"/>
      <c r="I23" s="248"/>
      <c r="J23" s="26"/>
      <c r="K23" s="26"/>
      <c r="L23" s="26"/>
      <c r="M23" s="21"/>
      <c r="N23" s="42"/>
      <c r="O23" s="30"/>
      <c r="P23" s="30"/>
      <c r="Q23" s="30"/>
      <c r="R23" s="301"/>
      <c r="S23" s="30" t="str">
        <f>IF(R23=0,"",T23/R23)</f>
        <v/>
      </c>
      <c r="T23" s="260"/>
      <c r="U23" s="260"/>
      <c r="V23" s="260"/>
      <c r="W23" s="42"/>
      <c r="X23" s="30"/>
      <c r="Y23" s="30"/>
      <c r="Z23" s="100" t="str">
        <f t="shared" si="0"/>
        <v/>
      </c>
      <c r="AA23" s="31"/>
      <c r="AC23" s="217"/>
    </row>
    <row r="24" spans="1:34" ht="15.75" customHeight="1">
      <c r="A24" s="21"/>
      <c r="B24" s="21"/>
      <c r="C24" s="26"/>
      <c r="D24" s="26"/>
      <c r="E24" s="26"/>
      <c r="F24" s="26"/>
      <c r="G24" s="26"/>
      <c r="H24" s="243"/>
      <c r="I24" s="31"/>
      <c r="J24" s="26"/>
      <c r="K24" s="26"/>
      <c r="L24" s="26"/>
      <c r="M24" s="21"/>
      <c r="N24" s="42"/>
      <c r="O24" s="262"/>
      <c r="P24" s="30"/>
      <c r="Q24" s="302"/>
      <c r="R24" s="301"/>
      <c r="S24" s="262"/>
      <c r="T24" s="260"/>
      <c r="U24" s="260"/>
      <c r="V24" s="260"/>
      <c r="W24" s="42"/>
      <c r="X24" s="30"/>
      <c r="Y24" s="30"/>
      <c r="Z24" s="100"/>
      <c r="AA24" s="31"/>
    </row>
    <row r="25" spans="1:34" ht="15.75" customHeight="1">
      <c r="A25" s="619" t="s">
        <v>627</v>
      </c>
      <c r="B25" s="621"/>
      <c r="C25" s="620"/>
      <c r="D25" s="33"/>
      <c r="E25" s="33"/>
      <c r="F25" s="33"/>
      <c r="G25" s="33"/>
      <c r="H25" s="303"/>
      <c r="I25" s="304"/>
      <c r="J25" s="33"/>
      <c r="K25" s="33"/>
      <c r="L25" s="33"/>
      <c r="M25" s="21"/>
      <c r="N25" s="42"/>
      <c r="O25" s="30"/>
      <c r="P25" s="30">
        <f>SUM(P7:P24)</f>
        <v>0</v>
      </c>
      <c r="Q25" s="30">
        <f>SUM(Q7:Q24)</f>
        <v>0</v>
      </c>
      <c r="R25" s="42"/>
      <c r="S25" s="30"/>
      <c r="T25" s="30">
        <f>SUM(T7:T24)</f>
        <v>0</v>
      </c>
      <c r="U25" s="30"/>
      <c r="V25" s="30"/>
      <c r="W25" s="42"/>
      <c r="X25" s="30"/>
      <c r="Y25" s="30">
        <f>SUM(Y7:Y24)</f>
        <v>0</v>
      </c>
      <c r="Z25" s="100" t="str">
        <f t="shared" si="0"/>
        <v/>
      </c>
      <c r="AA25" s="31"/>
    </row>
    <row r="26" spans="1:34" ht="15.75" customHeight="1">
      <c r="A26" s="34" t="e">
        <f>#REF!&amp;#REF!</f>
        <v>#REF!</v>
      </c>
      <c r="B26" s="34"/>
      <c r="R26" s="273"/>
      <c r="S26" s="19"/>
      <c r="T26" s="19"/>
      <c r="U26" s="19"/>
      <c r="V26" s="19"/>
      <c r="X26" s="19" t="e">
        <f>"评估人员："&amp;#REF!</f>
        <v>#REF!</v>
      </c>
    </row>
    <row r="27" spans="1:34" ht="15.75" customHeight="1">
      <c r="A27" s="13" t="e">
        <f>CONCATENATE(#REF!,#REF!,#REF!,#REF!,#REF!,#REF!,#REF!)</f>
        <v>#REF!</v>
      </c>
      <c r="R27" s="273"/>
      <c r="S27" s="273"/>
    </row>
    <row r="28" spans="1:34" ht="15.75" customHeight="1">
      <c r="A28" s="12"/>
      <c r="B28" s="12"/>
      <c r="C28" s="20" t="s">
        <v>651</v>
      </c>
      <c r="D28" s="20"/>
      <c r="E28" s="20"/>
      <c r="F28" s="20"/>
      <c r="G28" s="20"/>
      <c r="J28" s="20"/>
      <c r="K28" s="20"/>
      <c r="L28" s="20"/>
      <c r="M28" s="12" t="s">
        <v>704</v>
      </c>
      <c r="R28" s="273"/>
      <c r="S28" s="273"/>
      <c r="Y28" s="73"/>
    </row>
    <row r="29" spans="1:34" ht="15.75" customHeight="1">
      <c r="A29" s="12"/>
      <c r="B29" s="12"/>
      <c r="M29" s="12" t="s">
        <v>705</v>
      </c>
      <c r="R29" s="273"/>
      <c r="S29" s="273"/>
      <c r="Y29" s="73"/>
    </row>
    <row r="30" spans="1:34" ht="15.75" customHeight="1">
      <c r="P30" s="277"/>
      <c r="Q30" s="277"/>
    </row>
    <row r="31" spans="1:34" ht="15.75" customHeight="1">
      <c r="P31" s="277"/>
      <c r="Q31" s="277"/>
      <c r="T31" s="245"/>
      <c r="U31" s="245"/>
      <c r="V31" s="245"/>
    </row>
    <row r="32" spans="1:34" ht="15.75" customHeight="1">
      <c r="P32" s="241"/>
      <c r="Q32" s="277"/>
      <c r="S32" s="73"/>
      <c r="T32" s="274"/>
      <c r="U32" s="274"/>
      <c r="V32" s="274"/>
    </row>
    <row r="33" spans="16:22" ht="15.75" customHeight="1">
      <c r="P33" s="277"/>
      <c r="Q33" s="277"/>
      <c r="T33" s="305"/>
      <c r="U33" s="305"/>
      <c r="V33" s="305"/>
    </row>
    <row r="34" spans="16:22" ht="15.75" customHeight="1">
      <c r="T34" s="274"/>
      <c r="U34" s="274"/>
      <c r="V34" s="274"/>
    </row>
    <row r="36" spans="16:22" ht="15.75" customHeight="1">
      <c r="S36" s="74"/>
    </row>
    <row r="39" spans="16:22" ht="15.75" customHeight="1">
      <c r="Q39" s="73"/>
    </row>
    <row r="40" spans="16:22" ht="15.75" customHeight="1">
      <c r="Q40" s="73"/>
      <c r="S40" s="74"/>
    </row>
    <row r="41" spans="16:22" ht="15.75" customHeight="1">
      <c r="Q41" s="74"/>
      <c r="S41" s="74"/>
    </row>
  </sheetData>
  <mergeCells count="25">
    <mergeCell ref="V5:V6"/>
    <mergeCell ref="W5:W6"/>
    <mergeCell ref="Z5:Z6"/>
    <mergeCell ref="AA5:AA6"/>
    <mergeCell ref="A25:C25"/>
    <mergeCell ref="A5:A6"/>
    <mergeCell ref="B5:B6"/>
    <mergeCell ref="C5:C6"/>
    <mergeCell ref="D5:D6"/>
    <mergeCell ref="A2:AA2"/>
    <mergeCell ref="A3:AA3"/>
    <mergeCell ref="N5:P5"/>
    <mergeCell ref="R5:T5"/>
    <mergeCell ref="X5:Y5"/>
    <mergeCell ref="E5:E6"/>
    <mergeCell ref="F5:F6"/>
    <mergeCell ref="G5:G6"/>
    <mergeCell ref="H5:H6"/>
    <mergeCell ref="I5:I6"/>
    <mergeCell ref="J5:J6"/>
    <mergeCell ref="K5:K6"/>
    <mergeCell ref="L5:L6"/>
    <mergeCell ref="M5:M6"/>
    <mergeCell ref="Q5:Q6"/>
    <mergeCell ref="U5:U6"/>
  </mergeCells>
  <phoneticPr fontId="12" type="noConversion"/>
  <hyperlinks>
    <hyperlink ref="A1" location="索引目录!E22" display="返回索引页"/>
    <hyperlink ref="C1" location="存货汇总!B10" display="返回"/>
  </hyperlinks>
  <printOptions horizontalCentered="1"/>
  <pageMargins left="0.35433070866141703" right="0.35433070866141703" top="0.78740157480314998" bottom="0.78740157480314998" header="1.0629921259842501" footer="0.511811023622047"/>
  <pageSetup paperSize="9" scale="57" fitToHeight="0" orientation="landscape"/>
  <headerFooter alignWithMargins="0">
    <oddHeader>&amp;R&amp;"宋体,常规"&amp;10表&amp;"Times New Roman,常规"3-9-5
&amp;"宋体,常规"共&amp;"Times New Roman,常规"&amp;N&amp;"宋体,常规"页第&amp;"Times New Roman,常规"&amp;P&amp;"宋体,常规"页</oddHeader>
  </headerFooter>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E25"/>
  <sheetViews>
    <sheetView workbookViewId="0">
      <pane xSplit="3" topLeftCell="F1" activePane="topRight" state="frozen"/>
      <selection pane="topRight" activeCell="M14" sqref="M14"/>
    </sheetView>
  </sheetViews>
  <sheetFormatPr defaultColWidth="9" defaultRowHeight="15.75" customHeight="1" outlineLevelCol="1"/>
  <cols>
    <col min="1" max="1" width="5.75" style="13" customWidth="1"/>
    <col min="2" max="2" width="8" style="13" customWidth="1"/>
    <col min="3" max="3" width="18.75" style="13" customWidth="1"/>
    <col min="4" max="6" width="11.375" style="13" customWidth="1"/>
    <col min="7" max="7" width="10.125" style="13" customWidth="1" outlineLevel="1"/>
    <col min="8" max="8" width="8" style="13" customWidth="1" outlineLevel="1"/>
    <col min="9" max="9" width="11.375" style="13" customWidth="1" outlineLevel="1"/>
    <col min="10" max="14" width="16.25" style="13" customWidth="1" outlineLevel="1"/>
    <col min="15" max="15" width="4.375" style="13" customWidth="1"/>
    <col min="16" max="16" width="12.125" style="13" customWidth="1" outlineLevel="1"/>
    <col min="17" max="17" width="9" style="185" outlineLevel="1"/>
    <col min="18" max="19" width="13.375" style="185" customWidth="1" outlineLevel="1"/>
    <col min="20" max="20" width="10.625" style="185" customWidth="1"/>
    <col min="21" max="21" width="7.5" style="185" customWidth="1"/>
    <col min="22" max="22" width="13.375" style="185" customWidth="1"/>
    <col min="23" max="23" width="9.5" style="13" customWidth="1" outlineLevel="1"/>
    <col min="24" max="24" width="8.625" style="185" customWidth="1" outlineLevel="1"/>
    <col min="25" max="25" width="13.75" style="185" customWidth="1" outlineLevel="1"/>
    <col min="26" max="26" width="8.75" style="185" customWidth="1" outlineLevel="1"/>
    <col min="27" max="27" width="14.5" style="13" customWidth="1"/>
    <col min="28" max="28" width="9" style="13"/>
    <col min="29" max="30" width="11.75" style="13" customWidth="1"/>
    <col min="31" max="16384" width="9" style="13"/>
  </cols>
  <sheetData>
    <row r="1" spans="1:31">
      <c r="A1" s="15" t="s">
        <v>414</v>
      </c>
      <c r="B1" s="15"/>
      <c r="C1" s="16" t="s">
        <v>452</v>
      </c>
      <c r="D1" s="16"/>
      <c r="E1" s="16"/>
      <c r="F1" s="16"/>
      <c r="G1" s="16"/>
      <c r="H1" s="264"/>
      <c r="I1" s="264"/>
      <c r="J1" s="16"/>
      <c r="K1" s="16"/>
      <c r="L1" s="16"/>
      <c r="M1" s="16"/>
      <c r="N1" s="16"/>
      <c r="O1" s="18"/>
      <c r="P1" s="18"/>
      <c r="Q1" s="18"/>
      <c r="R1" s="18"/>
      <c r="S1" s="18"/>
      <c r="T1" s="18"/>
      <c r="U1" s="18"/>
      <c r="V1" s="18"/>
      <c r="W1" s="18"/>
      <c r="X1" s="18"/>
      <c r="Y1" s="18"/>
      <c r="Z1" s="18"/>
      <c r="AA1" s="18"/>
    </row>
    <row r="2" spans="1:31" s="11" customFormat="1" ht="30" customHeight="1">
      <c r="A2" s="607" t="s">
        <v>720</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row>
    <row r="3" spans="1:31"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08"/>
      <c r="U3" s="608"/>
      <c r="V3" s="608"/>
      <c r="W3" s="618"/>
      <c r="X3" s="618"/>
      <c r="Y3" s="618"/>
      <c r="Z3" s="618"/>
      <c r="AA3" s="618"/>
    </row>
    <row r="4" spans="1:31" ht="15.75" customHeight="1">
      <c r="A4" s="19" t="e">
        <f>#REF!&amp;#REF!</f>
        <v>#REF!</v>
      </c>
      <c r="B4" s="19"/>
      <c r="AA4" s="20" t="s">
        <v>275</v>
      </c>
    </row>
    <row r="5" spans="1:31" s="12" customFormat="1" ht="15.75" customHeight="1">
      <c r="A5" s="622" t="s">
        <v>454</v>
      </c>
      <c r="B5" s="622" t="s">
        <v>690</v>
      </c>
      <c r="C5" s="622" t="s">
        <v>710</v>
      </c>
      <c r="D5" s="622" t="s">
        <v>711</v>
      </c>
      <c r="E5" s="622" t="s">
        <v>701</v>
      </c>
      <c r="F5" s="622" t="s">
        <v>702</v>
      </c>
      <c r="G5" s="622" t="s">
        <v>712</v>
      </c>
      <c r="H5" s="622" t="s">
        <v>713</v>
      </c>
      <c r="I5" s="622" t="s">
        <v>714</v>
      </c>
      <c r="J5" s="622" t="s">
        <v>715</v>
      </c>
      <c r="K5" s="622" t="s">
        <v>716</v>
      </c>
      <c r="L5" s="622" t="s">
        <v>721</v>
      </c>
      <c r="M5" s="622" t="s">
        <v>722</v>
      </c>
      <c r="N5" s="629" t="s">
        <v>723</v>
      </c>
      <c r="O5" s="626" t="s">
        <v>693</v>
      </c>
      <c r="P5" s="622" t="s">
        <v>456</v>
      </c>
      <c r="Q5" s="622"/>
      <c r="R5" s="623"/>
      <c r="S5" s="628" t="s">
        <v>582</v>
      </c>
      <c r="T5" s="624" t="s">
        <v>457</v>
      </c>
      <c r="U5" s="624"/>
      <c r="V5" s="625"/>
      <c r="W5" s="622" t="s">
        <v>694</v>
      </c>
      <c r="X5" s="622" t="s">
        <v>458</v>
      </c>
      <c r="Y5" s="622"/>
      <c r="Z5" s="622" t="s">
        <v>460</v>
      </c>
      <c r="AA5" s="622" t="s">
        <v>583</v>
      </c>
    </row>
    <row r="6" spans="1:31" s="12" customFormat="1" ht="17.25" customHeight="1">
      <c r="A6" s="622"/>
      <c r="B6" s="622"/>
      <c r="C6" s="622"/>
      <c r="D6" s="622"/>
      <c r="E6" s="622"/>
      <c r="F6" s="622"/>
      <c r="G6" s="622"/>
      <c r="H6" s="622"/>
      <c r="I6" s="622"/>
      <c r="J6" s="622"/>
      <c r="K6" s="622"/>
      <c r="L6" s="622"/>
      <c r="M6" s="622"/>
      <c r="N6" s="630"/>
      <c r="O6" s="627"/>
      <c r="P6" s="21" t="s">
        <v>695</v>
      </c>
      <c r="Q6" s="21" t="s">
        <v>696</v>
      </c>
      <c r="R6" s="23" t="s">
        <v>697</v>
      </c>
      <c r="S6" s="628"/>
      <c r="T6" s="33" t="s">
        <v>695</v>
      </c>
      <c r="U6" s="21" t="s">
        <v>696</v>
      </c>
      <c r="V6" s="21" t="s">
        <v>697</v>
      </c>
      <c r="W6" s="622"/>
      <c r="X6" s="21" t="s">
        <v>696</v>
      </c>
      <c r="Y6" s="21" t="s">
        <v>697</v>
      </c>
      <c r="Z6" s="622"/>
      <c r="AA6" s="622"/>
    </row>
    <row r="7" spans="1:31" s="263" customFormat="1" ht="15.75" customHeight="1">
      <c r="A7" s="54" t="s">
        <v>698</v>
      </c>
      <c r="B7" s="54"/>
      <c r="C7" s="114"/>
      <c r="D7" s="265"/>
      <c r="E7" s="265"/>
      <c r="F7" s="265"/>
      <c r="G7" s="265"/>
      <c r="H7" s="243"/>
      <c r="I7" s="243"/>
      <c r="J7" s="265"/>
      <c r="K7" s="265"/>
      <c r="L7" s="265"/>
      <c r="M7" s="265"/>
      <c r="N7" s="265"/>
      <c r="O7" s="258"/>
      <c r="P7" s="42"/>
      <c r="Q7" s="30"/>
      <c r="R7" s="260"/>
      <c r="S7" s="28"/>
      <c r="T7" s="259">
        <f>P7</f>
        <v>0</v>
      </c>
      <c r="U7" s="30">
        <f>Q7</f>
        <v>0</v>
      </c>
      <c r="V7" s="260">
        <f>R7+S7</f>
        <v>0</v>
      </c>
      <c r="W7" s="42">
        <f>T7</f>
        <v>0</v>
      </c>
      <c r="X7" s="30">
        <f>U7</f>
        <v>0</v>
      </c>
      <c r="Y7" s="30">
        <f>V7</f>
        <v>0</v>
      </c>
      <c r="Z7" s="30" t="str">
        <f>IF(V7=0,"",(Y7-V7)/V7*100)</f>
        <v/>
      </c>
      <c r="AA7" s="31"/>
      <c r="AC7" s="217"/>
      <c r="AD7" s="217"/>
    </row>
    <row r="8" spans="1:31" ht="15.75" customHeight="1">
      <c r="A8" s="54"/>
      <c r="B8" s="21"/>
      <c r="C8" s="26"/>
      <c r="D8" s="265"/>
      <c r="E8" s="265"/>
      <c r="F8" s="265"/>
      <c r="G8" s="265"/>
      <c r="H8" s="243"/>
      <c r="I8" s="243"/>
      <c r="J8" s="26"/>
      <c r="K8" s="26"/>
      <c r="L8" s="26"/>
      <c r="M8" s="26"/>
      <c r="N8" s="26"/>
      <c r="O8" s="31"/>
      <c r="P8" s="42"/>
      <c r="Q8" s="30"/>
      <c r="R8" s="262"/>
      <c r="S8" s="28"/>
      <c r="T8" s="261"/>
      <c r="U8" s="30" t="str">
        <f>IF(T8=0,"",V8/T8)</f>
        <v/>
      </c>
      <c r="V8" s="260"/>
      <c r="W8" s="42"/>
      <c r="X8" s="30"/>
      <c r="Y8" s="30"/>
      <c r="Z8" s="30" t="str">
        <f>IF(V8=0,"",(Y8-V8)/V8*100)</f>
        <v/>
      </c>
      <c r="AA8" s="31"/>
      <c r="AC8" s="217"/>
      <c r="AD8" s="217"/>
      <c r="AE8" s="263"/>
    </row>
    <row r="9" spans="1:31" ht="15.75" customHeight="1">
      <c r="A9" s="54"/>
      <c r="B9" s="21"/>
      <c r="C9" s="26"/>
      <c r="D9" s="265"/>
      <c r="E9" s="265"/>
      <c r="F9" s="265"/>
      <c r="G9" s="265"/>
      <c r="H9" s="243"/>
      <c r="I9" s="243"/>
      <c r="J9" s="26"/>
      <c r="K9" s="26"/>
      <c r="L9" s="26"/>
      <c r="M9" s="26"/>
      <c r="N9" s="26"/>
      <c r="O9" s="31"/>
      <c r="P9" s="42"/>
      <c r="Q9" s="30"/>
      <c r="R9" s="262"/>
      <c r="S9" s="28"/>
      <c r="T9" s="261"/>
      <c r="U9" s="30"/>
      <c r="V9" s="260"/>
      <c r="W9" s="42"/>
      <c r="X9" s="30"/>
      <c r="Y9" s="30"/>
      <c r="Z9" s="30"/>
      <c r="AA9" s="31"/>
      <c r="AC9" s="217"/>
      <c r="AD9" s="217"/>
      <c r="AE9" s="12"/>
    </row>
    <row r="10" spans="1:31" ht="15.75" customHeight="1">
      <c r="A10" s="54"/>
      <c r="B10" s="21"/>
      <c r="C10" s="26"/>
      <c r="D10" s="26"/>
      <c r="E10" s="26"/>
      <c r="F10" s="26"/>
      <c r="G10" s="26"/>
      <c r="H10" s="243"/>
      <c r="I10" s="243"/>
      <c r="J10" s="26"/>
      <c r="K10" s="26"/>
      <c r="L10" s="26"/>
      <c r="M10" s="26"/>
      <c r="N10" s="26"/>
      <c r="O10" s="31"/>
      <c r="P10" s="42"/>
      <c r="Q10" s="30"/>
      <c r="R10" s="262"/>
      <c r="S10" s="28"/>
      <c r="T10" s="261"/>
      <c r="U10" s="30"/>
      <c r="V10" s="260"/>
      <c r="W10" s="42"/>
      <c r="X10" s="30"/>
      <c r="Y10" s="30"/>
      <c r="Z10" s="30"/>
      <c r="AA10" s="31"/>
      <c r="AC10" s="217"/>
      <c r="AD10" s="217"/>
      <c r="AE10" s="12"/>
    </row>
    <row r="11" spans="1:31" ht="15.75" customHeight="1">
      <c r="A11" s="54"/>
      <c r="B11" s="21"/>
      <c r="C11" s="26"/>
      <c r="D11" s="26"/>
      <c r="E11" s="26"/>
      <c r="F11" s="26"/>
      <c r="G11" s="26"/>
      <c r="H11" s="243"/>
      <c r="I11" s="243"/>
      <c r="J11" s="26"/>
      <c r="K11" s="26"/>
      <c r="L11" s="26"/>
      <c r="M11" s="26"/>
      <c r="N11" s="26"/>
      <c r="O11" s="31"/>
      <c r="P11" s="42"/>
      <c r="Q11" s="30"/>
      <c r="R11" s="262"/>
      <c r="S11" s="28"/>
      <c r="T11" s="261"/>
      <c r="U11" s="30"/>
      <c r="V11" s="260"/>
      <c r="W11" s="42"/>
      <c r="X11" s="30"/>
      <c r="Y11" s="30"/>
      <c r="Z11" s="30"/>
      <c r="AA11" s="31"/>
      <c r="AC11" s="217"/>
      <c r="AD11" s="217"/>
      <c r="AE11" s="12"/>
    </row>
    <row r="12" spans="1:31" ht="15.75" customHeight="1">
      <c r="A12" s="54"/>
      <c r="B12" s="21"/>
      <c r="C12" s="26"/>
      <c r="D12" s="26"/>
      <c r="E12" s="26"/>
      <c r="F12" s="26"/>
      <c r="G12" s="26"/>
      <c r="H12" s="243"/>
      <c r="I12" s="243"/>
      <c r="J12" s="26"/>
      <c r="K12" s="26"/>
      <c r="L12" s="26"/>
      <c r="M12" s="26"/>
      <c r="N12" s="26"/>
      <c r="O12" s="31"/>
      <c r="P12" s="42"/>
      <c r="Q12" s="30"/>
      <c r="R12" s="262"/>
      <c r="S12" s="28"/>
      <c r="T12" s="261"/>
      <c r="U12" s="30"/>
      <c r="V12" s="260"/>
      <c r="W12" s="42"/>
      <c r="X12" s="30"/>
      <c r="Y12" s="30"/>
      <c r="Z12" s="30"/>
      <c r="AA12" s="31"/>
      <c r="AC12" s="217"/>
    </row>
    <row r="13" spans="1:31" ht="15.75" customHeight="1">
      <c r="A13" s="54"/>
      <c r="B13" s="21"/>
      <c r="C13" s="26"/>
      <c r="D13" s="26"/>
      <c r="E13" s="26"/>
      <c r="F13" s="26"/>
      <c r="G13" s="26"/>
      <c r="H13" s="243"/>
      <c r="I13" s="243"/>
      <c r="J13" s="26"/>
      <c r="K13" s="26"/>
      <c r="L13" s="26"/>
      <c r="M13" s="26"/>
      <c r="N13" s="26"/>
      <c r="O13" s="31"/>
      <c r="P13" s="42"/>
      <c r="Q13" s="30"/>
      <c r="R13" s="262"/>
      <c r="S13" s="28"/>
      <c r="T13" s="261"/>
      <c r="U13" s="30"/>
      <c r="V13" s="260"/>
      <c r="W13" s="42"/>
      <c r="X13" s="30"/>
      <c r="Y13" s="30"/>
      <c r="Z13" s="30"/>
      <c r="AA13" s="31"/>
      <c r="AC13" s="217"/>
    </row>
    <row r="14" spans="1:31" ht="15.75" customHeight="1">
      <c r="A14" s="54"/>
      <c r="B14" s="21"/>
      <c r="C14" s="26"/>
      <c r="D14" s="26"/>
      <c r="E14" s="26"/>
      <c r="F14" s="26"/>
      <c r="G14" s="26"/>
      <c r="H14" s="243"/>
      <c r="I14" s="243"/>
      <c r="J14" s="26"/>
      <c r="K14" s="26"/>
      <c r="L14" s="26"/>
      <c r="M14" s="26"/>
      <c r="N14" s="26"/>
      <c r="O14" s="31"/>
      <c r="P14" s="42"/>
      <c r="Q14" s="30"/>
      <c r="R14" s="262"/>
      <c r="S14" s="28"/>
      <c r="T14" s="261"/>
      <c r="U14" s="30"/>
      <c r="V14" s="260"/>
      <c r="W14" s="42"/>
      <c r="X14" s="30"/>
      <c r="Y14" s="30"/>
      <c r="Z14" s="30"/>
      <c r="AA14" s="31"/>
      <c r="AC14" s="217"/>
    </row>
    <row r="15" spans="1:31" ht="15.75" customHeight="1">
      <c r="A15" s="54"/>
      <c r="B15" s="21"/>
      <c r="C15" s="26"/>
      <c r="D15" s="26"/>
      <c r="E15" s="26"/>
      <c r="F15" s="26"/>
      <c r="G15" s="26"/>
      <c r="H15" s="243"/>
      <c r="I15" s="243"/>
      <c r="J15" s="26"/>
      <c r="K15" s="26"/>
      <c r="L15" s="26"/>
      <c r="M15" s="26"/>
      <c r="N15" s="26"/>
      <c r="O15" s="31"/>
      <c r="P15" s="42"/>
      <c r="Q15" s="30"/>
      <c r="R15" s="262"/>
      <c r="S15" s="28"/>
      <c r="T15" s="261"/>
      <c r="U15" s="30"/>
      <c r="V15" s="260"/>
      <c r="W15" s="42"/>
      <c r="X15" s="30"/>
      <c r="Y15" s="30"/>
      <c r="Z15" s="30"/>
      <c r="AA15" s="31"/>
      <c r="AC15" s="217"/>
    </row>
    <row r="16" spans="1:31" ht="15.75" customHeight="1">
      <c r="A16" s="54"/>
      <c r="B16" s="21"/>
      <c r="C16" s="26"/>
      <c r="D16" s="26"/>
      <c r="E16" s="26"/>
      <c r="F16" s="26"/>
      <c r="G16" s="26"/>
      <c r="H16" s="243"/>
      <c r="I16" s="243"/>
      <c r="J16" s="26"/>
      <c r="K16" s="26"/>
      <c r="L16" s="26"/>
      <c r="M16" s="26"/>
      <c r="N16" s="26"/>
      <c r="O16" s="31"/>
      <c r="P16" s="42"/>
      <c r="Q16" s="30"/>
      <c r="R16" s="262"/>
      <c r="S16" s="28"/>
      <c r="T16" s="261"/>
      <c r="U16" s="30"/>
      <c r="V16" s="260"/>
      <c r="W16" s="42"/>
      <c r="X16" s="30"/>
      <c r="Y16" s="30"/>
      <c r="Z16" s="30"/>
      <c r="AA16" s="31"/>
      <c r="AC16" s="217"/>
    </row>
    <row r="17" spans="1:29" ht="15.75" customHeight="1">
      <c r="A17" s="54"/>
      <c r="B17" s="21"/>
      <c r="C17" s="26"/>
      <c r="D17" s="26"/>
      <c r="E17" s="26"/>
      <c r="F17" s="26"/>
      <c r="G17" s="26"/>
      <c r="H17" s="243"/>
      <c r="I17" s="243"/>
      <c r="J17" s="26"/>
      <c r="K17" s="26"/>
      <c r="L17" s="26"/>
      <c r="M17" s="26"/>
      <c r="N17" s="26"/>
      <c r="O17" s="31"/>
      <c r="P17" s="42"/>
      <c r="Q17" s="30"/>
      <c r="R17" s="262"/>
      <c r="S17" s="28"/>
      <c r="T17" s="261"/>
      <c r="U17" s="30"/>
      <c r="V17" s="260"/>
      <c r="W17" s="42"/>
      <c r="X17" s="30"/>
      <c r="Y17" s="30"/>
      <c r="Z17" s="30"/>
      <c r="AA17" s="31"/>
      <c r="AC17" s="217"/>
    </row>
    <row r="18" spans="1:29" ht="15.75" customHeight="1">
      <c r="A18" s="54"/>
      <c r="B18" s="21"/>
      <c r="C18" s="26"/>
      <c r="D18" s="26"/>
      <c r="E18" s="26"/>
      <c r="F18" s="26"/>
      <c r="G18" s="26"/>
      <c r="H18" s="243"/>
      <c r="I18" s="243"/>
      <c r="J18" s="26"/>
      <c r="K18" s="26"/>
      <c r="L18" s="26"/>
      <c r="M18" s="26"/>
      <c r="N18" s="26"/>
      <c r="O18" s="31"/>
      <c r="P18" s="42"/>
      <c r="Q18" s="30"/>
      <c r="R18" s="262"/>
      <c r="S18" s="28"/>
      <c r="T18" s="261"/>
      <c r="U18" s="30"/>
      <c r="V18" s="260"/>
      <c r="W18" s="42"/>
      <c r="X18" s="30"/>
      <c r="Y18" s="30"/>
      <c r="Z18" s="30"/>
      <c r="AA18" s="31"/>
      <c r="AC18" s="217"/>
    </row>
    <row r="19" spans="1:29" ht="15.75" customHeight="1">
      <c r="A19" s="54"/>
      <c r="B19" s="21"/>
      <c r="C19" s="26"/>
      <c r="D19" s="26"/>
      <c r="E19" s="26"/>
      <c r="F19" s="26"/>
      <c r="G19" s="26"/>
      <c r="H19" s="243"/>
      <c r="I19" s="243"/>
      <c r="J19" s="26"/>
      <c r="K19" s="26"/>
      <c r="L19" s="26"/>
      <c r="M19" s="26"/>
      <c r="N19" s="26"/>
      <c r="O19" s="31"/>
      <c r="P19" s="42"/>
      <c r="Q19" s="30"/>
      <c r="R19" s="262"/>
      <c r="S19" s="28"/>
      <c r="T19" s="266"/>
      <c r="U19" s="57"/>
      <c r="V19" s="260"/>
      <c r="W19" s="267"/>
      <c r="X19" s="57"/>
      <c r="Y19" s="30"/>
      <c r="Z19" s="57"/>
      <c r="AA19" s="268"/>
      <c r="AC19" s="217"/>
    </row>
    <row r="20" spans="1:29" ht="15.75" customHeight="1">
      <c r="A20" s="54"/>
      <c r="B20" s="21"/>
      <c r="C20" s="26"/>
      <c r="D20" s="26"/>
      <c r="E20" s="26"/>
      <c r="F20" s="26"/>
      <c r="G20" s="26"/>
      <c r="H20" s="243"/>
      <c r="I20" s="243"/>
      <c r="J20" s="26"/>
      <c r="K20" s="26"/>
      <c r="L20" s="26"/>
      <c r="M20" s="26"/>
      <c r="N20" s="26"/>
      <c r="O20" s="31"/>
      <c r="P20" s="42"/>
      <c r="Q20" s="30"/>
      <c r="R20" s="262"/>
      <c r="S20" s="28"/>
      <c r="T20" s="266"/>
      <c r="U20" s="57"/>
      <c r="V20" s="260"/>
      <c r="W20" s="267"/>
      <c r="X20" s="57"/>
      <c r="Y20" s="30"/>
      <c r="Z20" s="57"/>
      <c r="AA20" s="268"/>
      <c r="AC20" s="217"/>
    </row>
    <row r="21" spans="1:29" ht="15.75" customHeight="1">
      <c r="A21" s="54"/>
      <c r="B21" s="21"/>
      <c r="C21" s="26"/>
      <c r="D21" s="26"/>
      <c r="E21" s="26"/>
      <c r="F21" s="26"/>
      <c r="G21" s="26"/>
      <c r="H21" s="243"/>
      <c r="I21" s="243"/>
      <c r="J21" s="26"/>
      <c r="K21" s="26"/>
      <c r="L21" s="26"/>
      <c r="M21" s="26"/>
      <c r="N21" s="26"/>
      <c r="O21" s="31"/>
      <c r="P21" s="42"/>
      <c r="Q21" s="30"/>
      <c r="R21" s="262"/>
      <c r="S21" s="28"/>
      <c r="T21" s="266"/>
      <c r="U21" s="57"/>
      <c r="V21" s="260"/>
      <c r="W21" s="267"/>
      <c r="X21" s="57"/>
      <c r="Y21" s="30"/>
      <c r="Z21" s="57"/>
      <c r="AA21" s="268"/>
      <c r="AC21" s="217"/>
    </row>
    <row r="22" spans="1:29" ht="15.75" customHeight="1">
      <c r="A22" s="54"/>
      <c r="B22" s="21"/>
      <c r="C22" s="26"/>
      <c r="D22" s="26"/>
      <c r="E22" s="26"/>
      <c r="F22" s="26"/>
      <c r="G22" s="26"/>
      <c r="H22" s="31"/>
      <c r="I22" s="31"/>
      <c r="J22" s="26"/>
      <c r="K22" s="26"/>
      <c r="L22" s="26"/>
      <c r="M22" s="26"/>
      <c r="N22" s="26"/>
      <c r="O22" s="31"/>
      <c r="P22" s="42"/>
      <c r="Q22" s="262"/>
      <c r="R22" s="262"/>
      <c r="S22" s="28"/>
      <c r="T22" s="266"/>
      <c r="U22" s="269"/>
      <c r="V22" s="260"/>
      <c r="W22" s="267"/>
      <c r="X22" s="57"/>
      <c r="Y22" s="30"/>
      <c r="Z22" s="57"/>
      <c r="AA22" s="268"/>
      <c r="AC22" s="217"/>
    </row>
    <row r="23" spans="1:29" ht="15.75" customHeight="1">
      <c r="A23" s="635" t="s">
        <v>627</v>
      </c>
      <c r="B23" s="636"/>
      <c r="C23" s="637"/>
      <c r="D23" s="270"/>
      <c r="E23" s="270"/>
      <c r="F23" s="270"/>
      <c r="G23" s="270"/>
      <c r="H23" s="271"/>
      <c r="I23" s="271"/>
      <c r="J23" s="270"/>
      <c r="K23" s="270"/>
      <c r="L23" s="270"/>
      <c r="M23" s="270"/>
      <c r="N23" s="270"/>
      <c r="O23" s="268"/>
      <c r="P23" s="267"/>
      <c r="Q23" s="57"/>
      <c r="R23" s="262">
        <f>SUM(R7:R22)</f>
        <v>0</v>
      </c>
      <c r="S23" s="28">
        <f>SUM(S7:S22)</f>
        <v>0</v>
      </c>
      <c r="T23" s="272"/>
      <c r="U23" s="57"/>
      <c r="V23" s="30">
        <f>SUM(V7:V22)</f>
        <v>0</v>
      </c>
      <c r="W23" s="272"/>
      <c r="X23" s="57"/>
      <c r="Y23" s="30">
        <f>SUM(Y7:Y22)</f>
        <v>0</v>
      </c>
      <c r="Z23" s="30" t="str">
        <f>IF(V23=0,"",(Y23-V23)/V23*100)</f>
        <v/>
      </c>
      <c r="AA23" s="268"/>
    </row>
    <row r="24" spans="1:29" ht="15.75" customHeight="1">
      <c r="A24" s="34" t="e">
        <f>#REF!&amp;#REF!</f>
        <v>#REF!</v>
      </c>
      <c r="B24" s="34"/>
      <c r="Q24" s="13"/>
      <c r="R24" s="13"/>
      <c r="S24" s="13"/>
      <c r="T24" s="273"/>
      <c r="U24" s="19"/>
      <c r="V24" s="19"/>
      <c r="X24" s="19" t="e">
        <f>"评估人员："&amp;#REF!</f>
        <v>#REF!</v>
      </c>
      <c r="Y24" s="13"/>
      <c r="Z24" s="13"/>
    </row>
    <row r="25" spans="1:29" ht="15.75" customHeight="1">
      <c r="A25" s="13" t="e">
        <f>CONCATENATE(#REF!,#REF!,#REF!,#REF!,#REF!,#REF!,#REF!)</f>
        <v>#REF!</v>
      </c>
      <c r="Q25" s="13"/>
      <c r="R25" s="73">
        <f>V22+R18</f>
        <v>0</v>
      </c>
      <c r="S25" s="13"/>
      <c r="T25" s="274"/>
      <c r="U25" s="273"/>
      <c r="V25" s="273"/>
      <c r="X25" s="13"/>
      <c r="Y25" s="13"/>
      <c r="Z25" s="13"/>
    </row>
  </sheetData>
  <mergeCells count="25">
    <mergeCell ref="S5:S6"/>
    <mergeCell ref="W5:W6"/>
    <mergeCell ref="Z5:Z6"/>
    <mergeCell ref="AA5:AA6"/>
    <mergeCell ref="A23:C23"/>
    <mergeCell ref="A5:A6"/>
    <mergeCell ref="B5:B6"/>
    <mergeCell ref="C5:C6"/>
    <mergeCell ref="D5:D6"/>
    <mergeCell ref="A2:AA2"/>
    <mergeCell ref="A3:AA3"/>
    <mergeCell ref="P5:R5"/>
    <mergeCell ref="T5:V5"/>
    <mergeCell ref="X5:Y5"/>
    <mergeCell ref="E5:E6"/>
    <mergeCell ref="F5:F6"/>
    <mergeCell ref="G5:G6"/>
    <mergeCell ref="H5:H6"/>
    <mergeCell ref="I5:I6"/>
    <mergeCell ref="J5:J6"/>
    <mergeCell ref="K5:K6"/>
    <mergeCell ref="L5:L6"/>
    <mergeCell ref="M5:M6"/>
    <mergeCell ref="N5:N6"/>
    <mergeCell ref="O5:O6"/>
  </mergeCells>
  <phoneticPr fontId="12" type="noConversion"/>
  <hyperlinks>
    <hyperlink ref="A1" location="索引目录!E23" display="返回索引页"/>
    <hyperlink ref="C1" location="存货汇总!B11" display="返回"/>
  </hyperlinks>
  <printOptions horizontalCentered="1"/>
  <pageMargins left="0.35433070866141703" right="0.35433070866141703" top="0.78740157480314998" bottom="0.78740157480314998" header="1.0629921259842501" footer="0.511811023622047"/>
  <pageSetup paperSize="9" scale="41" fitToHeight="0" orientation="landscape"/>
  <headerFooter alignWithMargins="0">
    <oddHeader>&amp;R&amp;"宋体,常规"&amp;10表&amp;"Times New Roman,常规"3-9-6
&amp;"宋体,常规"共&amp;"Times New Roman,常规"&amp;N&amp;"宋体,常规"页第&amp;"Times New Roman,常规"&amp;P&amp;"宋体,常规"页</oddHeader>
  </headerFooter>
  <ignoredErrors>
    <ignoredError sqref="A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T29"/>
  <sheetViews>
    <sheetView workbookViewId="0">
      <selection activeCell="H14" sqref="H14"/>
    </sheetView>
  </sheetViews>
  <sheetFormatPr defaultColWidth="9" defaultRowHeight="15.75" customHeight="1" outlineLevelCol="1"/>
  <cols>
    <col min="1" max="1" width="5.75" style="13" customWidth="1"/>
    <col min="2" max="4" width="15.625" style="13" customWidth="1"/>
    <col min="5" max="5" width="11.25" style="13" customWidth="1"/>
    <col min="6" max="6" width="5.125" style="13" customWidth="1"/>
    <col min="7" max="7" width="9" style="13" outlineLevel="1"/>
    <col min="8" max="8" width="9" style="185" outlineLevel="1"/>
    <col min="9" max="10" width="12.75" style="185" customWidth="1" outlineLevel="1"/>
    <col min="11" max="11" width="10.25" style="185" customWidth="1"/>
    <col min="12" max="12" width="6.875" style="185" customWidth="1"/>
    <col min="13" max="13" width="13.125" style="185" customWidth="1"/>
    <col min="14" max="14" width="10.125" style="185" customWidth="1"/>
    <col min="15" max="15" width="13.125" style="185" customWidth="1"/>
    <col min="16" max="16" width="7.25" style="13" customWidth="1" outlineLevel="1"/>
    <col min="17" max="17" width="8.5" style="185" customWidth="1" outlineLevel="1"/>
    <col min="18" max="18" width="12.25" style="185" customWidth="1" outlineLevel="1"/>
    <col min="19" max="19" width="7" style="185" customWidth="1" outlineLevel="1"/>
    <col min="20" max="20" width="8.125" style="13" customWidth="1"/>
    <col min="21" max="16384" width="9" style="13"/>
  </cols>
  <sheetData>
    <row r="1" spans="1:20">
      <c r="A1" s="15" t="s">
        <v>414</v>
      </c>
      <c r="B1" s="35" t="s">
        <v>452</v>
      </c>
      <c r="C1" s="35"/>
      <c r="D1" s="35"/>
      <c r="E1" s="12"/>
      <c r="F1" s="12"/>
      <c r="G1" s="12"/>
      <c r="H1" s="12"/>
      <c r="I1" s="12"/>
      <c r="J1" s="12"/>
      <c r="K1" s="12"/>
      <c r="L1" s="12"/>
      <c r="M1" s="12"/>
      <c r="N1" s="12"/>
      <c r="O1" s="12"/>
      <c r="P1" s="12"/>
      <c r="Q1" s="12"/>
      <c r="R1" s="12"/>
      <c r="S1" s="12"/>
      <c r="T1" s="12"/>
    </row>
    <row r="2" spans="1:20" s="11" customFormat="1" ht="30" customHeight="1">
      <c r="A2" s="607" t="s">
        <v>724</v>
      </c>
      <c r="B2" s="631"/>
      <c r="C2" s="631"/>
      <c r="D2" s="631"/>
      <c r="E2" s="631"/>
      <c r="F2" s="631"/>
      <c r="G2" s="631"/>
      <c r="H2" s="631"/>
      <c r="I2" s="631"/>
      <c r="J2" s="631"/>
      <c r="K2" s="631"/>
      <c r="L2" s="631"/>
      <c r="M2" s="631"/>
      <c r="N2" s="631"/>
      <c r="O2" s="631"/>
      <c r="P2" s="631"/>
      <c r="Q2" s="631"/>
      <c r="R2" s="631"/>
      <c r="S2" s="631"/>
      <c r="T2" s="631"/>
    </row>
    <row r="3" spans="1:20" ht="14.1" customHeight="1">
      <c r="A3" s="608" t="e">
        <f>CONCATENATE(#REF!,#REF!,#REF!,#REF!,#REF!,#REF!,#REF!)</f>
        <v>#REF!</v>
      </c>
      <c r="B3" s="608"/>
      <c r="C3" s="608"/>
      <c r="D3" s="608"/>
      <c r="E3" s="608"/>
      <c r="F3" s="608"/>
      <c r="G3" s="608"/>
      <c r="H3" s="608"/>
      <c r="I3" s="608"/>
      <c r="J3" s="608"/>
      <c r="K3" s="608"/>
      <c r="L3" s="608"/>
      <c r="M3" s="618"/>
      <c r="N3" s="618"/>
      <c r="O3" s="618"/>
      <c r="P3" s="618"/>
      <c r="Q3" s="618"/>
      <c r="R3" s="618"/>
      <c r="S3" s="618"/>
      <c r="T3" s="618"/>
    </row>
    <row r="4" spans="1:20" ht="15.75" customHeight="1">
      <c r="A4" s="19" t="e">
        <f>#REF!&amp;#REF!</f>
        <v>#REF!</v>
      </c>
      <c r="T4" s="20" t="s">
        <v>275</v>
      </c>
    </row>
    <row r="5" spans="1:20" s="12" customFormat="1" ht="15.75" customHeight="1">
      <c r="A5" s="622" t="s">
        <v>454</v>
      </c>
      <c r="B5" s="622" t="s">
        <v>725</v>
      </c>
      <c r="C5" s="622" t="s">
        <v>711</v>
      </c>
      <c r="D5" s="622" t="s">
        <v>701</v>
      </c>
      <c r="E5" s="622" t="s">
        <v>726</v>
      </c>
      <c r="F5" s="626" t="s">
        <v>693</v>
      </c>
      <c r="G5" s="622" t="s">
        <v>456</v>
      </c>
      <c r="H5" s="622"/>
      <c r="I5" s="623"/>
      <c r="J5" s="628" t="s">
        <v>582</v>
      </c>
      <c r="K5" s="624" t="s">
        <v>457</v>
      </c>
      <c r="L5" s="624"/>
      <c r="M5" s="625"/>
      <c r="N5" s="626" t="s">
        <v>718</v>
      </c>
      <c r="O5" s="626" t="s">
        <v>719</v>
      </c>
      <c r="P5" s="622" t="s">
        <v>694</v>
      </c>
      <c r="Q5" s="632" t="s">
        <v>458</v>
      </c>
      <c r="R5" s="632"/>
      <c r="S5" s="632" t="s">
        <v>460</v>
      </c>
      <c r="T5" s="622" t="s">
        <v>583</v>
      </c>
    </row>
    <row r="6" spans="1:20" s="12" customFormat="1" ht="15.75" customHeight="1">
      <c r="A6" s="622"/>
      <c r="B6" s="622"/>
      <c r="C6" s="622"/>
      <c r="D6" s="622"/>
      <c r="E6" s="622"/>
      <c r="F6" s="627"/>
      <c r="G6" s="21" t="s">
        <v>695</v>
      </c>
      <c r="H6" s="213" t="s">
        <v>696</v>
      </c>
      <c r="I6" s="257" t="s">
        <v>697</v>
      </c>
      <c r="J6" s="628"/>
      <c r="K6" s="33" t="s">
        <v>695</v>
      </c>
      <c r="L6" s="21" t="s">
        <v>696</v>
      </c>
      <c r="M6" s="21" t="s">
        <v>697</v>
      </c>
      <c r="N6" s="627"/>
      <c r="O6" s="627"/>
      <c r="P6" s="622"/>
      <c r="Q6" s="213" t="s">
        <v>696</v>
      </c>
      <c r="R6" s="213" t="s">
        <v>697</v>
      </c>
      <c r="S6" s="632"/>
      <c r="T6" s="622"/>
    </row>
    <row r="7" spans="1:20" ht="15.75" customHeight="1">
      <c r="A7" s="54" t="s">
        <v>698</v>
      </c>
      <c r="B7" s="114"/>
      <c r="C7" s="114"/>
      <c r="D7" s="114"/>
      <c r="E7" s="21"/>
      <c r="F7" s="258"/>
      <c r="G7" s="42"/>
      <c r="H7" s="30" t="str">
        <f t="shared" ref="H7:H25" si="0">IF(G7=0,"",I7/G7)</f>
        <v/>
      </c>
      <c r="I7" s="27"/>
      <c r="J7" s="28"/>
      <c r="K7" s="259">
        <f>G7</f>
        <v>0</v>
      </c>
      <c r="L7" s="30" t="str">
        <f>H7</f>
        <v/>
      </c>
      <c r="M7" s="260">
        <f>I7+J7</f>
        <v>0</v>
      </c>
      <c r="N7" s="260"/>
      <c r="O7" s="260"/>
      <c r="P7" s="42">
        <f>K7</f>
        <v>0</v>
      </c>
      <c r="Q7" s="30"/>
      <c r="R7" s="30"/>
      <c r="S7" s="30" t="str">
        <f>IF(M7=0,"",(R7-M7)/M7*100)</f>
        <v/>
      </c>
      <c r="T7" s="31"/>
    </row>
    <row r="8" spans="1:20" ht="15.75" customHeight="1">
      <c r="A8" s="21"/>
      <c r="B8" s="26"/>
      <c r="C8" s="26"/>
      <c r="D8" s="26"/>
      <c r="E8" s="21"/>
      <c r="F8" s="31"/>
      <c r="G8" s="42"/>
      <c r="H8" s="30" t="str">
        <f t="shared" si="0"/>
        <v/>
      </c>
      <c r="I8" s="27"/>
      <c r="J8" s="28"/>
      <c r="K8" s="261"/>
      <c r="L8" s="30" t="str">
        <f t="shared" ref="L8:L25" si="1">IF(K8=0,"",M8/K8)</f>
        <v/>
      </c>
      <c r="M8" s="262"/>
      <c r="N8" s="262"/>
      <c r="O8" s="262"/>
      <c r="P8" s="42"/>
      <c r="Q8" s="30"/>
      <c r="R8" s="30"/>
      <c r="S8" s="30" t="str">
        <f t="shared" ref="S8:S27" si="2">IF(M8=0,"",(R8-M8)/M8*100)</f>
        <v/>
      </c>
      <c r="T8" s="31"/>
    </row>
    <row r="9" spans="1:20" ht="15.75" customHeight="1">
      <c r="A9" s="21"/>
      <c r="B9" s="26"/>
      <c r="C9" s="26"/>
      <c r="D9" s="26"/>
      <c r="E9" s="21"/>
      <c r="F9" s="31"/>
      <c r="G9" s="42"/>
      <c r="H9" s="30" t="str">
        <f t="shared" si="0"/>
        <v/>
      </c>
      <c r="I9" s="27"/>
      <c r="J9" s="28"/>
      <c r="K9" s="261"/>
      <c r="L9" s="30" t="str">
        <f t="shared" si="1"/>
        <v/>
      </c>
      <c r="M9" s="262"/>
      <c r="N9" s="262"/>
      <c r="O9" s="262"/>
      <c r="P9" s="42"/>
      <c r="Q9" s="30"/>
      <c r="R9" s="30"/>
      <c r="S9" s="30" t="str">
        <f t="shared" si="2"/>
        <v/>
      </c>
      <c r="T9" s="31"/>
    </row>
    <row r="10" spans="1:20" ht="15.75" customHeight="1">
      <c r="A10" s="21"/>
      <c r="B10" s="26"/>
      <c r="C10" s="26"/>
      <c r="D10" s="26"/>
      <c r="E10" s="21"/>
      <c r="F10" s="31"/>
      <c r="G10" s="42"/>
      <c r="H10" s="30" t="str">
        <f t="shared" si="0"/>
        <v/>
      </c>
      <c r="I10" s="27"/>
      <c r="J10" s="28"/>
      <c r="K10" s="261"/>
      <c r="L10" s="30" t="str">
        <f t="shared" si="1"/>
        <v/>
      </c>
      <c r="M10" s="262"/>
      <c r="N10" s="262"/>
      <c r="O10" s="262"/>
      <c r="P10" s="42"/>
      <c r="Q10" s="30"/>
      <c r="R10" s="30"/>
      <c r="S10" s="30" t="str">
        <f t="shared" si="2"/>
        <v/>
      </c>
      <c r="T10" s="31"/>
    </row>
    <row r="11" spans="1:20" ht="15.75" customHeight="1">
      <c r="A11" s="21"/>
      <c r="B11" s="26"/>
      <c r="C11" s="26"/>
      <c r="D11" s="26"/>
      <c r="E11" s="21"/>
      <c r="F11" s="31"/>
      <c r="G11" s="42"/>
      <c r="H11" s="30" t="str">
        <f t="shared" si="0"/>
        <v/>
      </c>
      <c r="I11" s="27"/>
      <c r="J11" s="28"/>
      <c r="K11" s="261"/>
      <c r="L11" s="30" t="str">
        <f t="shared" si="1"/>
        <v/>
      </c>
      <c r="M11" s="262"/>
      <c r="N11" s="262"/>
      <c r="O11" s="262"/>
      <c r="P11" s="42"/>
      <c r="Q11" s="30"/>
      <c r="R11" s="30"/>
      <c r="S11" s="30" t="str">
        <f t="shared" si="2"/>
        <v/>
      </c>
      <c r="T11" s="31"/>
    </row>
    <row r="12" spans="1:20" ht="15.75" customHeight="1">
      <c r="A12" s="21"/>
      <c r="B12" s="26"/>
      <c r="C12" s="26"/>
      <c r="D12" s="26"/>
      <c r="E12" s="21"/>
      <c r="F12" s="31"/>
      <c r="G12" s="42"/>
      <c r="H12" s="30" t="str">
        <f t="shared" si="0"/>
        <v/>
      </c>
      <c r="I12" s="27"/>
      <c r="J12" s="28"/>
      <c r="K12" s="261"/>
      <c r="L12" s="30" t="str">
        <f t="shared" si="1"/>
        <v/>
      </c>
      <c r="M12" s="262"/>
      <c r="N12" s="262"/>
      <c r="O12" s="262"/>
      <c r="P12" s="42"/>
      <c r="Q12" s="30"/>
      <c r="R12" s="30"/>
      <c r="S12" s="30" t="str">
        <f t="shared" si="2"/>
        <v/>
      </c>
      <c r="T12" s="31"/>
    </row>
    <row r="13" spans="1:20" ht="15.75" customHeight="1">
      <c r="A13" s="21"/>
      <c r="B13" s="26"/>
      <c r="C13" s="26"/>
      <c r="D13" s="26"/>
      <c r="E13" s="21"/>
      <c r="F13" s="31"/>
      <c r="G13" s="42"/>
      <c r="H13" s="30" t="str">
        <f t="shared" si="0"/>
        <v/>
      </c>
      <c r="I13" s="27"/>
      <c r="J13" s="28"/>
      <c r="K13" s="261"/>
      <c r="L13" s="30" t="str">
        <f t="shared" si="1"/>
        <v/>
      </c>
      <c r="M13" s="262"/>
      <c r="N13" s="262"/>
      <c r="O13" s="262"/>
      <c r="P13" s="42"/>
      <c r="Q13" s="30"/>
      <c r="R13" s="30"/>
      <c r="S13" s="30" t="str">
        <f t="shared" si="2"/>
        <v/>
      </c>
      <c r="T13" s="31"/>
    </row>
    <row r="14" spans="1:20" ht="15.75" customHeight="1">
      <c r="A14" s="21"/>
      <c r="B14" s="26"/>
      <c r="C14" s="26"/>
      <c r="D14" s="26"/>
      <c r="E14" s="21"/>
      <c r="F14" s="31"/>
      <c r="G14" s="42"/>
      <c r="H14" s="30" t="str">
        <f t="shared" si="0"/>
        <v/>
      </c>
      <c r="I14" s="27"/>
      <c r="J14" s="28"/>
      <c r="K14" s="261"/>
      <c r="L14" s="30" t="str">
        <f t="shared" si="1"/>
        <v/>
      </c>
      <c r="M14" s="262"/>
      <c r="N14" s="262"/>
      <c r="O14" s="262"/>
      <c r="P14" s="42"/>
      <c r="Q14" s="30"/>
      <c r="R14" s="30"/>
      <c r="S14" s="30" t="str">
        <f t="shared" si="2"/>
        <v/>
      </c>
      <c r="T14" s="31"/>
    </row>
    <row r="15" spans="1:20" ht="15.75" customHeight="1">
      <c r="A15" s="21"/>
      <c r="B15" s="26"/>
      <c r="C15" s="26"/>
      <c r="D15" s="26"/>
      <c r="E15" s="21"/>
      <c r="F15" s="31"/>
      <c r="G15" s="42"/>
      <c r="H15" s="30" t="str">
        <f t="shared" si="0"/>
        <v/>
      </c>
      <c r="I15" s="27"/>
      <c r="J15" s="28"/>
      <c r="K15" s="261"/>
      <c r="L15" s="30" t="str">
        <f t="shared" si="1"/>
        <v/>
      </c>
      <c r="M15" s="262"/>
      <c r="N15" s="262"/>
      <c r="O15" s="262"/>
      <c r="P15" s="42"/>
      <c r="Q15" s="30"/>
      <c r="R15" s="30"/>
      <c r="S15" s="30" t="str">
        <f t="shared" si="2"/>
        <v/>
      </c>
      <c r="T15" s="31"/>
    </row>
    <row r="16" spans="1:20" ht="15.75" customHeight="1">
      <c r="A16" s="21"/>
      <c r="B16" s="26"/>
      <c r="C16" s="26"/>
      <c r="D16" s="26"/>
      <c r="E16" s="21"/>
      <c r="F16" s="31"/>
      <c r="G16" s="42"/>
      <c r="H16" s="30" t="str">
        <f t="shared" si="0"/>
        <v/>
      </c>
      <c r="I16" s="27"/>
      <c r="J16" s="28"/>
      <c r="K16" s="261"/>
      <c r="L16" s="30" t="str">
        <f t="shared" si="1"/>
        <v/>
      </c>
      <c r="M16" s="262"/>
      <c r="N16" s="262"/>
      <c r="O16" s="262"/>
      <c r="P16" s="42"/>
      <c r="Q16" s="30"/>
      <c r="R16" s="30"/>
      <c r="S16" s="30" t="str">
        <f t="shared" si="2"/>
        <v/>
      </c>
      <c r="T16" s="31"/>
    </row>
    <row r="17" spans="1:20" ht="15.75" customHeight="1">
      <c r="A17" s="21"/>
      <c r="B17" s="26"/>
      <c r="C17" s="26"/>
      <c r="D17" s="26"/>
      <c r="E17" s="21"/>
      <c r="F17" s="31"/>
      <c r="G17" s="42"/>
      <c r="H17" s="30" t="str">
        <f t="shared" si="0"/>
        <v/>
      </c>
      <c r="I17" s="27"/>
      <c r="J17" s="28"/>
      <c r="K17" s="261"/>
      <c r="L17" s="30" t="str">
        <f t="shared" si="1"/>
        <v/>
      </c>
      <c r="M17" s="262"/>
      <c r="N17" s="262"/>
      <c r="O17" s="262"/>
      <c r="P17" s="42"/>
      <c r="Q17" s="30"/>
      <c r="R17" s="30"/>
      <c r="S17" s="30" t="str">
        <f t="shared" si="2"/>
        <v/>
      </c>
      <c r="T17" s="31"/>
    </row>
    <row r="18" spans="1:20" ht="15.75" customHeight="1">
      <c r="A18" s="21"/>
      <c r="B18" s="26"/>
      <c r="C18" s="26"/>
      <c r="D18" s="26"/>
      <c r="E18" s="21"/>
      <c r="F18" s="31"/>
      <c r="G18" s="42"/>
      <c r="H18" s="30" t="str">
        <f t="shared" si="0"/>
        <v/>
      </c>
      <c r="I18" s="27"/>
      <c r="J18" s="28"/>
      <c r="K18" s="261"/>
      <c r="L18" s="30" t="str">
        <f t="shared" si="1"/>
        <v/>
      </c>
      <c r="M18" s="262"/>
      <c r="N18" s="262"/>
      <c r="O18" s="262"/>
      <c r="P18" s="42"/>
      <c r="Q18" s="30"/>
      <c r="R18" s="30"/>
      <c r="S18" s="30" t="str">
        <f t="shared" si="2"/>
        <v/>
      </c>
      <c r="T18" s="31"/>
    </row>
    <row r="19" spans="1:20" ht="15.75" customHeight="1">
      <c r="A19" s="21"/>
      <c r="B19" s="26"/>
      <c r="C19" s="26"/>
      <c r="D19" s="26"/>
      <c r="E19" s="21"/>
      <c r="F19" s="31"/>
      <c r="G19" s="42"/>
      <c r="H19" s="30" t="str">
        <f t="shared" si="0"/>
        <v/>
      </c>
      <c r="I19" s="27"/>
      <c r="J19" s="28"/>
      <c r="K19" s="261"/>
      <c r="L19" s="30" t="str">
        <f t="shared" si="1"/>
        <v/>
      </c>
      <c r="M19" s="262"/>
      <c r="N19" s="262"/>
      <c r="O19" s="262"/>
      <c r="P19" s="42"/>
      <c r="Q19" s="30"/>
      <c r="R19" s="30"/>
      <c r="S19" s="30" t="str">
        <f t="shared" si="2"/>
        <v/>
      </c>
      <c r="T19" s="31"/>
    </row>
    <row r="20" spans="1:20" ht="15.75" customHeight="1">
      <c r="A20" s="21"/>
      <c r="B20" s="26"/>
      <c r="C20" s="26"/>
      <c r="D20" s="26"/>
      <c r="E20" s="21"/>
      <c r="F20" s="31"/>
      <c r="G20" s="42"/>
      <c r="H20" s="30" t="str">
        <f t="shared" si="0"/>
        <v/>
      </c>
      <c r="I20" s="27"/>
      <c r="J20" s="28"/>
      <c r="K20" s="261"/>
      <c r="L20" s="30" t="str">
        <f t="shared" si="1"/>
        <v/>
      </c>
      <c r="M20" s="262"/>
      <c r="N20" s="262"/>
      <c r="O20" s="262"/>
      <c r="P20" s="42"/>
      <c r="Q20" s="30"/>
      <c r="R20" s="30"/>
      <c r="S20" s="30" t="str">
        <f t="shared" si="2"/>
        <v/>
      </c>
      <c r="T20" s="31"/>
    </row>
    <row r="21" spans="1:20" ht="15.75" customHeight="1">
      <c r="A21" s="21"/>
      <c r="B21" s="26"/>
      <c r="C21" s="26"/>
      <c r="D21" s="26"/>
      <c r="E21" s="21"/>
      <c r="F21" s="31"/>
      <c r="G21" s="42"/>
      <c r="H21" s="30" t="str">
        <f t="shared" si="0"/>
        <v/>
      </c>
      <c r="I21" s="27"/>
      <c r="J21" s="28"/>
      <c r="K21" s="261"/>
      <c r="L21" s="30" t="str">
        <f t="shared" si="1"/>
        <v/>
      </c>
      <c r="M21" s="262"/>
      <c r="N21" s="262"/>
      <c r="O21" s="262"/>
      <c r="P21" s="42"/>
      <c r="Q21" s="30"/>
      <c r="R21" s="30"/>
      <c r="S21" s="30" t="str">
        <f t="shared" si="2"/>
        <v/>
      </c>
      <c r="T21" s="31"/>
    </row>
    <row r="22" spans="1:20" ht="15.75" customHeight="1">
      <c r="A22" s="21"/>
      <c r="B22" s="26"/>
      <c r="C22" s="26"/>
      <c r="D22" s="26"/>
      <c r="E22" s="21"/>
      <c r="F22" s="31"/>
      <c r="G22" s="42"/>
      <c r="H22" s="30" t="str">
        <f t="shared" si="0"/>
        <v/>
      </c>
      <c r="I22" s="27"/>
      <c r="J22" s="28"/>
      <c r="K22" s="261"/>
      <c r="L22" s="30" t="str">
        <f t="shared" si="1"/>
        <v/>
      </c>
      <c r="M22" s="262"/>
      <c r="N22" s="262"/>
      <c r="O22" s="262"/>
      <c r="P22" s="42"/>
      <c r="Q22" s="30"/>
      <c r="R22" s="30"/>
      <c r="S22" s="30" t="str">
        <f t="shared" si="2"/>
        <v/>
      </c>
      <c r="T22" s="31"/>
    </row>
    <row r="23" spans="1:20" ht="15.75" customHeight="1">
      <c r="A23" s="21"/>
      <c r="B23" s="26"/>
      <c r="C23" s="26"/>
      <c r="D23" s="26"/>
      <c r="E23" s="21"/>
      <c r="F23" s="31"/>
      <c r="G23" s="42"/>
      <c r="H23" s="30" t="str">
        <f t="shared" si="0"/>
        <v/>
      </c>
      <c r="I23" s="27"/>
      <c r="J23" s="28"/>
      <c r="K23" s="261"/>
      <c r="L23" s="30" t="str">
        <f t="shared" si="1"/>
        <v/>
      </c>
      <c r="M23" s="262"/>
      <c r="N23" s="262"/>
      <c r="O23" s="262"/>
      <c r="P23" s="42"/>
      <c r="Q23" s="30"/>
      <c r="R23" s="30"/>
      <c r="S23" s="30" t="str">
        <f t="shared" si="2"/>
        <v/>
      </c>
      <c r="T23" s="31"/>
    </row>
    <row r="24" spans="1:20" ht="15.75" customHeight="1">
      <c r="A24" s="21"/>
      <c r="B24" s="26"/>
      <c r="C24" s="26"/>
      <c r="D24" s="26"/>
      <c r="E24" s="21"/>
      <c r="F24" s="31"/>
      <c r="G24" s="42"/>
      <c r="H24" s="30" t="str">
        <f t="shared" si="0"/>
        <v/>
      </c>
      <c r="I24" s="27"/>
      <c r="J24" s="28"/>
      <c r="K24" s="261"/>
      <c r="L24" s="30" t="str">
        <f t="shared" si="1"/>
        <v/>
      </c>
      <c r="M24" s="262"/>
      <c r="N24" s="262"/>
      <c r="O24" s="262"/>
      <c r="P24" s="42"/>
      <c r="Q24" s="30"/>
      <c r="R24" s="30"/>
      <c r="S24" s="30" t="str">
        <f t="shared" si="2"/>
        <v/>
      </c>
      <c r="T24" s="31"/>
    </row>
    <row r="25" spans="1:20" ht="15.75" customHeight="1">
      <c r="A25" s="21"/>
      <c r="B25" s="26"/>
      <c r="C25" s="26"/>
      <c r="D25" s="26"/>
      <c r="E25" s="21"/>
      <c r="F25" s="31"/>
      <c r="G25" s="42"/>
      <c r="H25" s="30" t="str">
        <f t="shared" si="0"/>
        <v/>
      </c>
      <c r="I25" s="27"/>
      <c r="J25" s="28"/>
      <c r="K25" s="261"/>
      <c r="L25" s="30" t="str">
        <f t="shared" si="1"/>
        <v/>
      </c>
      <c r="M25" s="262"/>
      <c r="N25" s="262"/>
      <c r="O25" s="262"/>
      <c r="P25" s="42"/>
      <c r="Q25" s="30"/>
      <c r="R25" s="30"/>
      <c r="S25" s="30" t="str">
        <f t="shared" si="2"/>
        <v/>
      </c>
      <c r="T25" s="31"/>
    </row>
    <row r="26" spans="1:20" ht="15.75" customHeight="1">
      <c r="A26" s="21"/>
      <c r="B26" s="26"/>
      <c r="C26" s="26"/>
      <c r="D26" s="26"/>
      <c r="E26" s="21"/>
      <c r="F26" s="31"/>
      <c r="G26" s="42"/>
      <c r="H26" s="262"/>
      <c r="I26" s="27"/>
      <c r="J26" s="28"/>
      <c r="K26" s="261"/>
      <c r="L26" s="262"/>
      <c r="M26" s="262"/>
      <c r="N26" s="262"/>
      <c r="O26" s="262"/>
      <c r="P26" s="42"/>
      <c r="Q26" s="30"/>
      <c r="R26" s="30"/>
      <c r="S26" s="30"/>
      <c r="T26" s="31"/>
    </row>
    <row r="27" spans="1:20" ht="15.75" customHeight="1">
      <c r="A27" s="619" t="s">
        <v>627</v>
      </c>
      <c r="B27" s="620"/>
      <c r="C27" s="33"/>
      <c r="D27" s="33"/>
      <c r="E27" s="21"/>
      <c r="F27" s="31"/>
      <c r="G27" s="42"/>
      <c r="H27" s="30"/>
      <c r="I27" s="27">
        <f>SUM(I7:I26)</f>
        <v>0</v>
      </c>
      <c r="J27" s="28"/>
      <c r="K27" s="120"/>
      <c r="L27" s="30"/>
      <c r="M27" s="30">
        <f>SUM(M7:M26)</f>
        <v>0</v>
      </c>
      <c r="N27" s="30"/>
      <c r="O27" s="30"/>
      <c r="P27" s="42"/>
      <c r="Q27" s="30"/>
      <c r="R27" s="30">
        <f>SUM(R7:R26)</f>
        <v>0</v>
      </c>
      <c r="S27" s="30" t="str">
        <f t="shared" si="2"/>
        <v/>
      </c>
      <c r="T27" s="31"/>
    </row>
    <row r="28" spans="1:20" ht="15.75" customHeight="1">
      <c r="A28" s="34" t="e">
        <f>#REF!&amp;#REF!</f>
        <v>#REF!</v>
      </c>
      <c r="Q28" s="19" t="e">
        <f>"评估人员："&amp;#REF!</f>
        <v>#REF!</v>
      </c>
    </row>
    <row r="29" spans="1:20" ht="15.75" customHeight="1">
      <c r="A29" s="34" t="e">
        <f>CONCATENATE(#REF!,#REF!,#REF!,#REF!,#REF!,#REF!,#REF!)</f>
        <v>#REF!</v>
      </c>
    </row>
  </sheetData>
  <mergeCells count="18">
    <mergeCell ref="A27:B27"/>
    <mergeCell ref="A5:A6"/>
    <mergeCell ref="B5:B6"/>
    <mergeCell ref="C5:C6"/>
    <mergeCell ref="D5:D6"/>
    <mergeCell ref="A2:T2"/>
    <mergeCell ref="A3:T3"/>
    <mergeCell ref="G5:I5"/>
    <mergeCell ref="K5:M5"/>
    <mergeCell ref="Q5:R5"/>
    <mergeCell ref="E5:E6"/>
    <mergeCell ref="F5:F6"/>
    <mergeCell ref="J5:J6"/>
    <mergeCell ref="N5:N6"/>
    <mergeCell ref="O5:O6"/>
    <mergeCell ref="P5:P6"/>
    <mergeCell ref="S5:S6"/>
    <mergeCell ref="T5:T6"/>
  </mergeCells>
  <phoneticPr fontId="12" type="noConversion"/>
  <hyperlinks>
    <hyperlink ref="A1" location="索引目录!E24" display="返回索引页"/>
    <hyperlink ref="B1" location="存货汇总!B12" display="返回"/>
  </hyperlinks>
  <printOptions horizontalCentered="1"/>
  <pageMargins left="0.35433070866141703" right="0.35433070866141703" top="0.78740157480314998" bottom="0.78740157480314998" header="1.0629921259842501" footer="0.511811023622047"/>
  <pageSetup paperSize="9" scale="62" fitToHeight="0" orientation="landscape"/>
  <headerFooter alignWithMargins="0">
    <oddHeader>&amp;R&amp;"宋体,常规"&amp;10表&amp;"Times New Roman,常规"3-9-7
&amp;"宋体,常规"共&amp;"Times New Roman,常规"&amp;N&amp;"宋体,常规"页第&amp;"Times New Roman,常规"&amp;P&amp;"宋体,常规"页</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R37"/>
  <sheetViews>
    <sheetView workbookViewId="0">
      <selection activeCell="L16" sqref="L16"/>
    </sheetView>
  </sheetViews>
  <sheetFormatPr defaultColWidth="9" defaultRowHeight="15.75" customHeight="1" outlineLevelCol="1"/>
  <cols>
    <col min="1" max="1" width="5.875" style="13" customWidth="1"/>
    <col min="2" max="2" width="10.25" style="13" customWidth="1"/>
    <col min="3" max="5" width="8" style="13" customWidth="1"/>
    <col min="6" max="6" width="6.5" style="13" customWidth="1"/>
    <col min="7" max="7" width="5" style="13" customWidth="1"/>
    <col min="8" max="8" width="11.75" style="13" customWidth="1" outlineLevel="1"/>
    <col min="9" max="10" width="13.125" style="13" customWidth="1" outlineLevel="1"/>
    <col min="11" max="11" width="10.625" style="13" customWidth="1"/>
    <col min="12" max="12" width="14.25" style="13" customWidth="1"/>
    <col min="13" max="13" width="9.25" style="13" customWidth="1" outlineLevel="1"/>
    <col min="14" max="14" width="8.5" style="13" customWidth="1" outlineLevel="1"/>
    <col min="15" max="15" width="8.375" style="13" customWidth="1" outlineLevel="1"/>
    <col min="16" max="16" width="13.5" style="13" customWidth="1" outlineLevel="1"/>
    <col min="17" max="17" width="7" style="13" customWidth="1" outlineLevel="1"/>
    <col min="18" max="18" width="9.875" style="13" customWidth="1"/>
    <col min="19" max="16384" width="9" style="13"/>
  </cols>
  <sheetData>
    <row r="1" spans="1:18">
      <c r="A1" s="15" t="s">
        <v>414</v>
      </c>
      <c r="B1" s="35" t="s">
        <v>452</v>
      </c>
      <c r="C1" s="35"/>
      <c r="D1" s="256"/>
      <c r="E1" s="256"/>
      <c r="F1" s="256"/>
      <c r="G1" s="12"/>
      <c r="H1" s="12"/>
      <c r="I1" s="12"/>
      <c r="J1" s="12"/>
      <c r="K1" s="12"/>
      <c r="L1" s="12"/>
      <c r="M1" s="12"/>
      <c r="N1" s="12"/>
      <c r="O1" s="12"/>
      <c r="P1" s="12"/>
      <c r="Q1" s="12"/>
      <c r="R1" s="12"/>
    </row>
    <row r="2" spans="1:18" s="11" customFormat="1" ht="30" customHeight="1">
      <c r="A2" s="607" t="s">
        <v>727</v>
      </c>
      <c r="B2" s="631"/>
      <c r="C2" s="631"/>
      <c r="D2" s="631"/>
      <c r="E2" s="631"/>
      <c r="F2" s="631"/>
      <c r="G2" s="631"/>
      <c r="H2" s="631"/>
      <c r="I2" s="631"/>
      <c r="J2" s="631"/>
      <c r="K2" s="631"/>
      <c r="L2" s="631"/>
      <c r="M2" s="631"/>
      <c r="N2" s="631"/>
      <c r="O2" s="631"/>
      <c r="P2" s="631"/>
      <c r="Q2" s="631"/>
      <c r="R2" s="631"/>
    </row>
    <row r="3" spans="1:18" ht="14.1" customHeight="1">
      <c r="A3" s="608" t="e">
        <f>CONCATENATE(#REF!,#REF!,#REF!,#REF!,#REF!,#REF!,#REF!)</f>
        <v>#REF!</v>
      </c>
      <c r="B3" s="608"/>
      <c r="C3" s="608"/>
      <c r="D3" s="608"/>
      <c r="E3" s="608"/>
      <c r="F3" s="608"/>
      <c r="G3" s="608"/>
      <c r="H3" s="608"/>
      <c r="I3" s="608"/>
      <c r="J3" s="608"/>
      <c r="K3" s="608"/>
      <c r="L3" s="608"/>
      <c r="M3" s="618"/>
      <c r="N3" s="618"/>
      <c r="O3" s="618"/>
      <c r="P3" s="618"/>
      <c r="Q3" s="618"/>
      <c r="R3" s="618"/>
    </row>
    <row r="4" spans="1:18" ht="15.75" customHeight="1">
      <c r="A4" s="19" t="e">
        <f>#REF!&amp;#REF!</f>
        <v>#REF!</v>
      </c>
      <c r="R4" s="20" t="s">
        <v>275</v>
      </c>
    </row>
    <row r="5" spans="1:18" s="12" customFormat="1" ht="15.75" customHeight="1">
      <c r="A5" s="622" t="s">
        <v>454</v>
      </c>
      <c r="B5" s="622" t="s">
        <v>700</v>
      </c>
      <c r="C5" s="629" t="s">
        <v>701</v>
      </c>
      <c r="D5" s="629" t="s">
        <v>728</v>
      </c>
      <c r="E5" s="629" t="s">
        <v>729</v>
      </c>
      <c r="F5" s="626" t="s">
        <v>730</v>
      </c>
      <c r="G5" s="626" t="s">
        <v>693</v>
      </c>
      <c r="H5" s="622" t="s">
        <v>456</v>
      </c>
      <c r="I5" s="623"/>
      <c r="J5" s="628" t="s">
        <v>582</v>
      </c>
      <c r="K5" s="624" t="s">
        <v>457</v>
      </c>
      <c r="L5" s="625"/>
      <c r="M5" s="622" t="s">
        <v>694</v>
      </c>
      <c r="N5" s="622" t="s">
        <v>458</v>
      </c>
      <c r="O5" s="622"/>
      <c r="P5" s="622"/>
      <c r="Q5" s="622" t="s">
        <v>460</v>
      </c>
      <c r="R5" s="622" t="s">
        <v>583</v>
      </c>
    </row>
    <row r="6" spans="1:18" s="12" customFormat="1" ht="17.25" customHeight="1">
      <c r="A6" s="622"/>
      <c r="B6" s="622"/>
      <c r="C6" s="630"/>
      <c r="D6" s="630"/>
      <c r="E6" s="630"/>
      <c r="F6" s="627"/>
      <c r="G6" s="627"/>
      <c r="H6" s="21" t="s">
        <v>695</v>
      </c>
      <c r="I6" s="23" t="s">
        <v>697</v>
      </c>
      <c r="J6" s="628"/>
      <c r="K6" s="33" t="s">
        <v>695</v>
      </c>
      <c r="L6" s="21" t="s">
        <v>697</v>
      </c>
      <c r="M6" s="622"/>
      <c r="N6" s="21" t="s">
        <v>696</v>
      </c>
      <c r="O6" s="21" t="s">
        <v>731</v>
      </c>
      <c r="P6" s="21" t="s">
        <v>697</v>
      </c>
      <c r="Q6" s="622"/>
      <c r="R6" s="622"/>
    </row>
    <row r="7" spans="1:18" ht="15.75" customHeight="1">
      <c r="A7" s="54" t="s">
        <v>698</v>
      </c>
      <c r="B7" s="31"/>
      <c r="C7" s="31"/>
      <c r="D7" s="26"/>
      <c r="E7" s="26"/>
      <c r="F7" s="26"/>
      <c r="G7" s="21"/>
      <c r="H7" s="42"/>
      <c r="I7" s="30"/>
      <c r="J7" s="29"/>
      <c r="K7" s="120">
        <f>H7</f>
        <v>0</v>
      </c>
      <c r="L7" s="30">
        <f>I7+J7</f>
        <v>0</v>
      </c>
      <c r="M7" s="42">
        <f>K7</f>
        <v>0</v>
      </c>
      <c r="N7" s="30"/>
      <c r="O7" s="21"/>
      <c r="P7" s="30"/>
      <c r="Q7" s="30" t="str">
        <f>IF(M7=0,"",(P7-M7)/M7*100)</f>
        <v/>
      </c>
      <c r="R7" s="31"/>
    </row>
    <row r="8" spans="1:18" ht="15.75" customHeight="1">
      <c r="A8" s="21"/>
      <c r="B8" s="31"/>
      <c r="C8" s="31"/>
      <c r="D8" s="26"/>
      <c r="E8" s="26"/>
      <c r="F8" s="26"/>
      <c r="G8" s="21"/>
      <c r="H8" s="42"/>
      <c r="I8" s="30"/>
      <c r="J8" s="29"/>
      <c r="K8" s="120"/>
      <c r="L8" s="30"/>
      <c r="M8" s="42"/>
      <c r="N8" s="30"/>
      <c r="O8" s="21"/>
      <c r="P8" s="30"/>
      <c r="Q8" s="30" t="str">
        <f t="shared" ref="Q8:Q35" si="0">IF(M8=0,"",(P8-M8)/M8*100)</f>
        <v/>
      </c>
      <c r="R8" s="31"/>
    </row>
    <row r="9" spans="1:18" ht="15.75" customHeight="1">
      <c r="A9" s="54"/>
      <c r="B9" s="31"/>
      <c r="C9" s="31"/>
      <c r="D9" s="26"/>
      <c r="E9" s="26"/>
      <c r="F9" s="26"/>
      <c r="G9" s="21"/>
      <c r="H9" s="42"/>
      <c r="I9" s="30"/>
      <c r="J9" s="29"/>
      <c r="K9" s="120"/>
      <c r="L9" s="30"/>
      <c r="M9" s="42"/>
      <c r="N9" s="30"/>
      <c r="O9" s="21"/>
      <c r="P9" s="30"/>
      <c r="Q9" s="30" t="str">
        <f t="shared" si="0"/>
        <v/>
      </c>
      <c r="R9" s="31"/>
    </row>
    <row r="10" spans="1:18" ht="15.75" customHeight="1">
      <c r="A10" s="21"/>
      <c r="B10" s="31"/>
      <c r="C10" s="31"/>
      <c r="D10" s="26"/>
      <c r="E10" s="26"/>
      <c r="F10" s="26"/>
      <c r="G10" s="21"/>
      <c r="H10" s="42"/>
      <c r="I10" s="30"/>
      <c r="J10" s="29"/>
      <c r="K10" s="120"/>
      <c r="L10" s="30"/>
      <c r="M10" s="42"/>
      <c r="N10" s="30"/>
      <c r="O10" s="21"/>
      <c r="P10" s="30"/>
      <c r="Q10" s="30" t="str">
        <f t="shared" si="0"/>
        <v/>
      </c>
      <c r="R10" s="31"/>
    </row>
    <row r="11" spans="1:18" ht="15.75" customHeight="1">
      <c r="A11" s="54"/>
      <c r="B11" s="31"/>
      <c r="C11" s="31"/>
      <c r="D11" s="26"/>
      <c r="E11" s="26"/>
      <c r="F11" s="26"/>
      <c r="G11" s="21"/>
      <c r="H11" s="42"/>
      <c r="I11" s="30"/>
      <c r="J11" s="29"/>
      <c r="K11" s="120"/>
      <c r="L11" s="30"/>
      <c r="M11" s="42"/>
      <c r="N11" s="30"/>
      <c r="O11" s="21"/>
      <c r="P11" s="30"/>
      <c r="Q11" s="30" t="str">
        <f t="shared" si="0"/>
        <v/>
      </c>
      <c r="R11" s="31"/>
    </row>
    <row r="12" spans="1:18" ht="15.75" customHeight="1">
      <c r="A12" s="21"/>
      <c r="B12" s="31"/>
      <c r="C12" s="31"/>
      <c r="D12" s="26"/>
      <c r="E12" s="26"/>
      <c r="F12" s="26"/>
      <c r="G12" s="21"/>
      <c r="H12" s="42"/>
      <c r="I12" s="30"/>
      <c r="J12" s="29"/>
      <c r="K12" s="120"/>
      <c r="L12" s="30"/>
      <c r="M12" s="42"/>
      <c r="N12" s="30"/>
      <c r="O12" s="21"/>
      <c r="P12" s="30"/>
      <c r="Q12" s="30" t="str">
        <f t="shared" si="0"/>
        <v/>
      </c>
      <c r="R12" s="31"/>
    </row>
    <row r="13" spans="1:18" ht="15.75" customHeight="1">
      <c r="A13" s="54"/>
      <c r="B13" s="31"/>
      <c r="C13" s="31"/>
      <c r="D13" s="26"/>
      <c r="E13" s="26"/>
      <c r="F13" s="26"/>
      <c r="G13" s="21"/>
      <c r="H13" s="42"/>
      <c r="I13" s="30"/>
      <c r="J13" s="29"/>
      <c r="K13" s="120"/>
      <c r="L13" s="30"/>
      <c r="M13" s="42"/>
      <c r="N13" s="30"/>
      <c r="O13" s="21"/>
      <c r="P13" s="30"/>
      <c r="Q13" s="30" t="str">
        <f t="shared" si="0"/>
        <v/>
      </c>
      <c r="R13" s="31"/>
    </row>
    <row r="14" spans="1:18" ht="15.75" customHeight="1">
      <c r="A14" s="21"/>
      <c r="B14" s="31"/>
      <c r="C14" s="31"/>
      <c r="D14" s="26"/>
      <c r="E14" s="26"/>
      <c r="F14" s="26"/>
      <c r="G14" s="21"/>
      <c r="H14" s="42"/>
      <c r="I14" s="30"/>
      <c r="J14" s="29"/>
      <c r="K14" s="120"/>
      <c r="L14" s="30"/>
      <c r="M14" s="42"/>
      <c r="N14" s="30"/>
      <c r="O14" s="21"/>
      <c r="P14" s="30"/>
      <c r="Q14" s="30" t="str">
        <f t="shared" si="0"/>
        <v/>
      </c>
      <c r="R14" s="31"/>
    </row>
    <row r="15" spans="1:18" ht="15.75" customHeight="1">
      <c r="A15" s="54"/>
      <c r="B15" s="31"/>
      <c r="C15" s="31"/>
      <c r="D15" s="26"/>
      <c r="E15" s="26"/>
      <c r="F15" s="26"/>
      <c r="G15" s="21"/>
      <c r="H15" s="42"/>
      <c r="I15" s="30"/>
      <c r="J15" s="29"/>
      <c r="K15" s="120"/>
      <c r="L15" s="30"/>
      <c r="M15" s="42"/>
      <c r="N15" s="30"/>
      <c r="O15" s="21"/>
      <c r="P15" s="30"/>
      <c r="Q15" s="30" t="str">
        <f t="shared" si="0"/>
        <v/>
      </c>
      <c r="R15" s="31"/>
    </row>
    <row r="16" spans="1:18" ht="15.75" customHeight="1">
      <c r="A16" s="21"/>
      <c r="B16" s="31"/>
      <c r="C16" s="31"/>
      <c r="D16" s="26"/>
      <c r="E16" s="26"/>
      <c r="F16" s="26"/>
      <c r="G16" s="21"/>
      <c r="H16" s="42"/>
      <c r="I16" s="30"/>
      <c r="J16" s="29"/>
      <c r="K16" s="120"/>
      <c r="L16" s="30"/>
      <c r="M16" s="42"/>
      <c r="N16" s="30"/>
      <c r="O16" s="21"/>
      <c r="P16" s="30"/>
      <c r="Q16" s="30" t="str">
        <f t="shared" si="0"/>
        <v/>
      </c>
      <c r="R16" s="31"/>
    </row>
    <row r="17" spans="1:18" ht="15.75" customHeight="1">
      <c r="A17" s="54"/>
      <c r="B17" s="31"/>
      <c r="C17" s="31"/>
      <c r="D17" s="26"/>
      <c r="E17" s="26"/>
      <c r="F17" s="26"/>
      <c r="G17" s="21"/>
      <c r="H17" s="42"/>
      <c r="I17" s="30"/>
      <c r="J17" s="29"/>
      <c r="K17" s="120"/>
      <c r="L17" s="30"/>
      <c r="M17" s="42"/>
      <c r="N17" s="30"/>
      <c r="O17" s="21"/>
      <c r="P17" s="30"/>
      <c r="Q17" s="30" t="str">
        <f t="shared" si="0"/>
        <v/>
      </c>
      <c r="R17" s="31"/>
    </row>
    <row r="18" spans="1:18" ht="15.75" customHeight="1">
      <c r="A18" s="21"/>
      <c r="B18" s="31"/>
      <c r="C18" s="31"/>
      <c r="D18" s="26"/>
      <c r="E18" s="26"/>
      <c r="F18" s="26"/>
      <c r="G18" s="21"/>
      <c r="H18" s="42"/>
      <c r="I18" s="30"/>
      <c r="J18" s="29"/>
      <c r="K18" s="120"/>
      <c r="L18" s="30"/>
      <c r="M18" s="42"/>
      <c r="N18" s="30"/>
      <c r="O18" s="21"/>
      <c r="P18" s="30"/>
      <c r="Q18" s="30" t="str">
        <f t="shared" si="0"/>
        <v/>
      </c>
      <c r="R18" s="31"/>
    </row>
    <row r="19" spans="1:18" ht="15.75" customHeight="1">
      <c r="A19" s="54"/>
      <c r="B19" s="31"/>
      <c r="C19" s="31"/>
      <c r="D19" s="26"/>
      <c r="E19" s="26"/>
      <c r="F19" s="26"/>
      <c r="G19" s="21"/>
      <c r="H19" s="42"/>
      <c r="I19" s="30"/>
      <c r="J19" s="29"/>
      <c r="K19" s="120"/>
      <c r="L19" s="30"/>
      <c r="M19" s="42"/>
      <c r="N19" s="30"/>
      <c r="O19" s="21"/>
      <c r="P19" s="30"/>
      <c r="Q19" s="30" t="str">
        <f t="shared" si="0"/>
        <v/>
      </c>
      <c r="R19" s="31"/>
    </row>
    <row r="20" spans="1:18" ht="15.75" customHeight="1">
      <c r="A20" s="21"/>
      <c r="B20" s="31"/>
      <c r="C20" s="31"/>
      <c r="D20" s="26"/>
      <c r="E20" s="26"/>
      <c r="F20" s="26"/>
      <c r="G20" s="21"/>
      <c r="H20" s="42"/>
      <c r="I20" s="30"/>
      <c r="J20" s="29"/>
      <c r="K20" s="120"/>
      <c r="L20" s="30"/>
      <c r="M20" s="42"/>
      <c r="N20" s="30"/>
      <c r="O20" s="21"/>
      <c r="P20" s="30"/>
      <c r="Q20" s="30" t="str">
        <f t="shared" si="0"/>
        <v/>
      </c>
      <c r="R20" s="31"/>
    </row>
    <row r="21" spans="1:18" ht="15.75" customHeight="1">
      <c r="A21" s="54"/>
      <c r="B21" s="31"/>
      <c r="C21" s="31"/>
      <c r="D21" s="26"/>
      <c r="E21" s="26"/>
      <c r="F21" s="26"/>
      <c r="G21" s="21"/>
      <c r="H21" s="42"/>
      <c r="I21" s="30"/>
      <c r="J21" s="29"/>
      <c r="K21" s="120"/>
      <c r="L21" s="30"/>
      <c r="M21" s="42"/>
      <c r="N21" s="30"/>
      <c r="O21" s="21"/>
      <c r="P21" s="30"/>
      <c r="Q21" s="30" t="str">
        <f t="shared" si="0"/>
        <v/>
      </c>
      <c r="R21" s="31"/>
    </row>
    <row r="22" spans="1:18" ht="15.75" customHeight="1">
      <c r="A22" s="21"/>
      <c r="B22" s="31"/>
      <c r="C22" s="31"/>
      <c r="D22" s="26"/>
      <c r="E22" s="26"/>
      <c r="F22" s="26"/>
      <c r="G22" s="21"/>
      <c r="H22" s="42"/>
      <c r="I22" s="30"/>
      <c r="J22" s="29"/>
      <c r="K22" s="120"/>
      <c r="L22" s="30"/>
      <c r="M22" s="42"/>
      <c r="N22" s="30"/>
      <c r="O22" s="21"/>
      <c r="P22" s="30"/>
      <c r="Q22" s="30" t="str">
        <f t="shared" si="0"/>
        <v/>
      </c>
      <c r="R22" s="31"/>
    </row>
    <row r="23" spans="1:18" ht="15.75" customHeight="1">
      <c r="A23" s="54"/>
      <c r="B23" s="31"/>
      <c r="C23" s="31"/>
      <c r="D23" s="26"/>
      <c r="E23" s="26"/>
      <c r="F23" s="26"/>
      <c r="G23" s="21"/>
      <c r="H23" s="42"/>
      <c r="I23" s="30"/>
      <c r="J23" s="29"/>
      <c r="K23" s="120"/>
      <c r="L23" s="30"/>
      <c r="M23" s="42"/>
      <c r="N23" s="30"/>
      <c r="O23" s="21"/>
      <c r="P23" s="30"/>
      <c r="Q23" s="30" t="str">
        <f t="shared" si="0"/>
        <v/>
      </c>
      <c r="R23" s="31"/>
    </row>
    <row r="24" spans="1:18" ht="15.75" customHeight="1">
      <c r="A24" s="21"/>
      <c r="B24" s="31"/>
      <c r="C24" s="31"/>
      <c r="D24" s="26"/>
      <c r="E24" s="26"/>
      <c r="F24" s="26"/>
      <c r="G24" s="21"/>
      <c r="H24" s="42"/>
      <c r="I24" s="30"/>
      <c r="J24" s="29"/>
      <c r="K24" s="120"/>
      <c r="L24" s="30"/>
      <c r="M24" s="42"/>
      <c r="N24" s="30"/>
      <c r="O24" s="21"/>
      <c r="P24" s="30"/>
      <c r="Q24" s="30" t="str">
        <f t="shared" si="0"/>
        <v/>
      </c>
      <c r="R24" s="31"/>
    </row>
    <row r="25" spans="1:18" ht="15.75" customHeight="1">
      <c r="A25" s="54"/>
      <c r="B25" s="31"/>
      <c r="C25" s="31"/>
      <c r="D25" s="26"/>
      <c r="E25" s="26"/>
      <c r="F25" s="26"/>
      <c r="G25" s="21"/>
      <c r="H25" s="42"/>
      <c r="I25" s="30"/>
      <c r="J25" s="29"/>
      <c r="K25" s="120"/>
      <c r="L25" s="30"/>
      <c r="M25" s="42"/>
      <c r="N25" s="30"/>
      <c r="O25" s="21"/>
      <c r="P25" s="30"/>
      <c r="Q25" s="30" t="str">
        <f t="shared" si="0"/>
        <v/>
      </c>
      <c r="R25" s="31"/>
    </row>
    <row r="26" spans="1:18" ht="15.75" customHeight="1">
      <c r="A26" s="21"/>
      <c r="B26" s="31"/>
      <c r="C26" s="31"/>
      <c r="D26" s="26"/>
      <c r="E26" s="26"/>
      <c r="F26" s="26"/>
      <c r="G26" s="21"/>
      <c r="H26" s="42"/>
      <c r="I26" s="30"/>
      <c r="J26" s="29"/>
      <c r="K26" s="120"/>
      <c r="L26" s="30"/>
      <c r="M26" s="42"/>
      <c r="N26" s="30"/>
      <c r="O26" s="21"/>
      <c r="P26" s="30"/>
      <c r="Q26" s="30" t="str">
        <f t="shared" si="0"/>
        <v/>
      </c>
      <c r="R26" s="31"/>
    </row>
    <row r="27" spans="1:18" ht="15.75" customHeight="1">
      <c r="A27" s="54"/>
      <c r="B27" s="31"/>
      <c r="C27" s="31"/>
      <c r="D27" s="26"/>
      <c r="E27" s="26"/>
      <c r="F27" s="26"/>
      <c r="G27" s="21"/>
      <c r="H27" s="42"/>
      <c r="I27" s="30"/>
      <c r="J27" s="29"/>
      <c r="K27" s="120"/>
      <c r="L27" s="30"/>
      <c r="M27" s="42"/>
      <c r="N27" s="30"/>
      <c r="O27" s="21"/>
      <c r="P27" s="30"/>
      <c r="Q27" s="30" t="str">
        <f t="shared" si="0"/>
        <v/>
      </c>
      <c r="R27" s="31"/>
    </row>
    <row r="28" spans="1:18" ht="15.75" customHeight="1">
      <c r="A28" s="21"/>
      <c r="B28" s="31"/>
      <c r="C28" s="31"/>
      <c r="D28" s="26"/>
      <c r="E28" s="26"/>
      <c r="F28" s="26"/>
      <c r="G28" s="21"/>
      <c r="H28" s="42"/>
      <c r="I28" s="30"/>
      <c r="J28" s="29"/>
      <c r="K28" s="120"/>
      <c r="L28" s="30"/>
      <c r="M28" s="42"/>
      <c r="N28" s="30"/>
      <c r="O28" s="21"/>
      <c r="P28" s="30"/>
      <c r="Q28" s="30" t="str">
        <f t="shared" si="0"/>
        <v/>
      </c>
      <c r="R28" s="31"/>
    </row>
    <row r="29" spans="1:18" ht="15.75" customHeight="1">
      <c r="A29" s="54"/>
      <c r="B29" s="31"/>
      <c r="C29" s="31"/>
      <c r="D29" s="26"/>
      <c r="E29" s="26"/>
      <c r="F29" s="26"/>
      <c r="G29" s="21"/>
      <c r="H29" s="42"/>
      <c r="I29" s="30"/>
      <c r="J29" s="29"/>
      <c r="K29" s="120"/>
      <c r="L29" s="30"/>
      <c r="M29" s="42"/>
      <c r="N29" s="30"/>
      <c r="O29" s="21"/>
      <c r="P29" s="30"/>
      <c r="Q29" s="30" t="str">
        <f t="shared" si="0"/>
        <v/>
      </c>
      <c r="R29" s="31"/>
    </row>
    <row r="30" spans="1:18" ht="15.75" customHeight="1">
      <c r="A30" s="54"/>
      <c r="B30" s="31"/>
      <c r="C30" s="31"/>
      <c r="D30" s="26"/>
      <c r="E30" s="26"/>
      <c r="F30" s="26"/>
      <c r="G30" s="21"/>
      <c r="H30" s="42"/>
      <c r="I30" s="30"/>
      <c r="J30" s="29"/>
      <c r="K30" s="120"/>
      <c r="L30" s="30"/>
      <c r="M30" s="42"/>
      <c r="N30" s="30"/>
      <c r="O30" s="21"/>
      <c r="P30" s="30"/>
      <c r="Q30" s="30" t="str">
        <f t="shared" si="0"/>
        <v/>
      </c>
      <c r="R30" s="31"/>
    </row>
    <row r="31" spans="1:18" ht="15.75" customHeight="1">
      <c r="A31" s="21"/>
      <c r="B31" s="31"/>
      <c r="C31" s="31"/>
      <c r="D31" s="26"/>
      <c r="E31" s="26"/>
      <c r="F31" s="26"/>
      <c r="G31" s="21"/>
      <c r="H31" s="42"/>
      <c r="I31" s="30"/>
      <c r="J31" s="29"/>
      <c r="K31" s="120"/>
      <c r="L31" s="30"/>
      <c r="M31" s="42"/>
      <c r="N31" s="30"/>
      <c r="O31" s="21"/>
      <c r="P31" s="30"/>
      <c r="Q31" s="30" t="str">
        <f t="shared" si="0"/>
        <v/>
      </c>
      <c r="R31" s="31"/>
    </row>
    <row r="32" spans="1:18" ht="15.75" customHeight="1">
      <c r="A32" s="54"/>
      <c r="B32" s="31"/>
      <c r="C32" s="31"/>
      <c r="D32" s="26"/>
      <c r="E32" s="26"/>
      <c r="F32" s="26"/>
      <c r="G32" s="21"/>
      <c r="H32" s="42"/>
      <c r="I32" s="30"/>
      <c r="J32" s="29"/>
      <c r="K32" s="120"/>
      <c r="L32" s="30"/>
      <c r="M32" s="42"/>
      <c r="N32" s="30"/>
      <c r="O32" s="21"/>
      <c r="P32" s="30"/>
      <c r="Q32" s="30" t="str">
        <f t="shared" si="0"/>
        <v/>
      </c>
      <c r="R32" s="31"/>
    </row>
    <row r="33" spans="1:18" ht="15.75" customHeight="1">
      <c r="A33" s="21"/>
      <c r="B33" s="26"/>
      <c r="C33" s="26"/>
      <c r="D33" s="26"/>
      <c r="E33" s="26"/>
      <c r="F33" s="26"/>
      <c r="G33" s="21"/>
      <c r="H33" s="42"/>
      <c r="I33" s="30"/>
      <c r="J33" s="29"/>
      <c r="K33" s="120"/>
      <c r="L33" s="30"/>
      <c r="M33" s="42"/>
      <c r="N33" s="30"/>
      <c r="O33" s="21"/>
      <c r="P33" s="30"/>
      <c r="Q33" s="30" t="str">
        <f t="shared" si="0"/>
        <v/>
      </c>
      <c r="R33" s="31"/>
    </row>
    <row r="34" spans="1:18" ht="15.75" customHeight="1">
      <c r="A34" s="21"/>
      <c r="B34" s="26"/>
      <c r="C34" s="26"/>
      <c r="D34" s="26"/>
      <c r="E34" s="26"/>
      <c r="F34" s="26"/>
      <c r="G34" s="21"/>
      <c r="H34" s="42"/>
      <c r="I34" s="30"/>
      <c r="J34" s="29"/>
      <c r="K34" s="120"/>
      <c r="L34" s="30"/>
      <c r="M34" s="42"/>
      <c r="N34" s="30"/>
      <c r="O34" s="21"/>
      <c r="P34" s="30"/>
      <c r="Q34" s="30"/>
      <c r="R34" s="31"/>
    </row>
    <row r="35" spans="1:18" ht="15.75" customHeight="1">
      <c r="A35" s="619" t="s">
        <v>627</v>
      </c>
      <c r="B35" s="620"/>
      <c r="C35" s="33"/>
      <c r="D35" s="33"/>
      <c r="E35" s="33"/>
      <c r="F35" s="33"/>
      <c r="G35" s="31"/>
      <c r="H35" s="42"/>
      <c r="I35" s="30">
        <f>SUM(I7:I34)</f>
        <v>0</v>
      </c>
      <c r="J35" s="29"/>
      <c r="K35" s="120"/>
      <c r="L35" s="30">
        <f>SUM(L7:L34)</f>
        <v>0</v>
      </c>
      <c r="M35" s="42"/>
      <c r="N35" s="30"/>
      <c r="O35" s="21"/>
      <c r="P35" s="30">
        <f>SUM(P7:P34)</f>
        <v>0</v>
      </c>
      <c r="Q35" s="30" t="str">
        <f t="shared" si="0"/>
        <v/>
      </c>
      <c r="R35" s="31"/>
    </row>
    <row r="36" spans="1:18" ht="15.75" customHeight="1">
      <c r="A36" s="34" t="e">
        <f>#REF!&amp;#REF!</f>
        <v>#REF!</v>
      </c>
      <c r="K36" s="19"/>
      <c r="N36" s="19" t="e">
        <f>"评估人员："&amp;#REF!</f>
        <v>#REF!</v>
      </c>
    </row>
    <row r="37" spans="1:18" ht="15.75" customHeight="1">
      <c r="A37" s="34" t="e">
        <f>CONCATENATE(#REF!,#REF!,#REF!,#REF!,#REF!,#REF!,#REF!)</f>
        <v>#REF!</v>
      </c>
    </row>
  </sheetData>
  <mergeCells count="17">
    <mergeCell ref="A35:B35"/>
    <mergeCell ref="A5:A6"/>
    <mergeCell ref="B5:B6"/>
    <mergeCell ref="C5:C6"/>
    <mergeCell ref="D5:D6"/>
    <mergeCell ref="A2:R2"/>
    <mergeCell ref="A3:R3"/>
    <mergeCell ref="H5:I5"/>
    <mergeCell ref="K5:L5"/>
    <mergeCell ref="N5:P5"/>
    <mergeCell ref="E5:E6"/>
    <mergeCell ref="F5:F6"/>
    <mergeCell ref="G5:G6"/>
    <mergeCell ref="J5:J6"/>
    <mergeCell ref="M5:M6"/>
    <mergeCell ref="Q5:Q6"/>
    <mergeCell ref="R5:R6"/>
  </mergeCells>
  <phoneticPr fontId="12" type="noConversion"/>
  <hyperlinks>
    <hyperlink ref="A1" location="索引目录!E25" display="返回索引页"/>
    <hyperlink ref="B1" location="存货汇总!B13" display="返回"/>
  </hyperlinks>
  <printOptions horizontalCentered="1"/>
  <pageMargins left="0.35433070866141703" right="0.35433070866141703" top="0.78740157480314998" bottom="0.78740157480314998" header="1.0629921259842501" footer="0.511811023622047"/>
  <pageSetup paperSize="9" scale="76" fitToHeight="0" orientation="landscape"/>
  <headerFooter alignWithMargins="0">
    <oddHeader>&amp;R&amp;"宋体,常规"&amp;10表&amp;"Times New Roman,常规"3-9-8
&amp;"宋体,常规"共&amp;"Times New Roman,常规"&amp;N&amp;"宋体,常规"页第&amp;"Times New Roman,常规"&amp;P&amp;"宋体,常规"页</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5"/>
  <sheetViews>
    <sheetView topLeftCell="A16" workbookViewId="0">
      <selection activeCell="K10" sqref="K10"/>
    </sheetView>
  </sheetViews>
  <sheetFormatPr defaultColWidth="9" defaultRowHeight="18" customHeight="1"/>
  <cols>
    <col min="1" max="1" width="17.75" style="444" customWidth="1"/>
    <col min="2" max="2" width="10.5" style="448" customWidth="1"/>
    <col min="3" max="3" width="8" style="448" customWidth="1"/>
    <col min="4" max="4" width="13" style="448" customWidth="1"/>
    <col min="5" max="5" width="9.625" style="448" customWidth="1"/>
    <col min="6" max="6" width="18.625" style="448" customWidth="1"/>
    <col min="7" max="7" width="11.375" style="448" customWidth="1"/>
    <col min="8" max="8" width="17.25" style="448" customWidth="1"/>
    <col min="9" max="9" width="22.875" style="448" customWidth="1"/>
    <col min="10" max="10" width="13.875" style="448" customWidth="1"/>
    <col min="11" max="11" width="15.5" style="448" customWidth="1"/>
    <col min="12" max="16384" width="9" style="448"/>
  </cols>
  <sheetData>
    <row r="1" spans="1:12" s="443" customFormat="1" ht="13.7" customHeight="1">
      <c r="A1" s="449" t="s">
        <v>272</v>
      </c>
      <c r="B1" s="450"/>
      <c r="C1" s="450"/>
      <c r="D1" s="450"/>
      <c r="E1" s="450"/>
      <c r="F1" s="450"/>
      <c r="G1" s="450"/>
      <c r="H1" s="450"/>
      <c r="I1" s="450"/>
      <c r="J1" s="450"/>
      <c r="K1" s="450"/>
    </row>
    <row r="2" spans="1:12" s="443" customFormat="1" ht="18" customHeight="1">
      <c r="A2" s="534" t="s">
        <v>273</v>
      </c>
      <c r="B2" s="534"/>
      <c r="C2" s="534"/>
      <c r="D2" s="534"/>
      <c r="E2" s="534"/>
      <c r="F2" s="534"/>
      <c r="G2" s="534"/>
      <c r="H2" s="534"/>
      <c r="I2" s="534"/>
      <c r="J2" s="534"/>
      <c r="K2" s="534"/>
    </row>
    <row r="3" spans="1:12" ht="18" customHeight="1">
      <c r="A3" s="535" t="e">
        <f>CONCATENATE(#REF!,#REF!,#REF!,#REF!,#REF!,#REF!,#REF!)</f>
        <v>#REF!</v>
      </c>
      <c r="B3" s="535"/>
      <c r="C3" s="535"/>
      <c r="D3" s="535"/>
      <c r="E3" s="535"/>
      <c r="F3" s="535"/>
      <c r="G3" s="535"/>
      <c r="H3" s="535"/>
      <c r="I3" s="535"/>
      <c r="J3" s="535"/>
      <c r="K3" s="535"/>
    </row>
    <row r="4" spans="1:12" ht="17.25" customHeight="1">
      <c r="A4" s="452" t="s">
        <v>274</v>
      </c>
      <c r="B4" s="451"/>
      <c r="C4" s="451"/>
      <c r="D4" s="451"/>
      <c r="E4" s="451"/>
      <c r="F4" s="451"/>
      <c r="G4" s="451"/>
      <c r="H4" s="451"/>
      <c r="I4" s="451"/>
      <c r="K4" s="453" t="s">
        <v>275</v>
      </c>
    </row>
    <row r="5" spans="1:12" s="444" customFormat="1" ht="18" customHeight="1">
      <c r="A5" s="577" t="s">
        <v>276</v>
      </c>
      <c r="B5" s="454" t="s">
        <v>277</v>
      </c>
      <c r="C5" s="536" t="e">
        <f>IF(#REF!="","",#REF!)</f>
        <v>#REF!</v>
      </c>
      <c r="D5" s="537"/>
      <c r="E5" s="537"/>
      <c r="F5" s="537"/>
      <c r="G5" s="538"/>
      <c r="H5" s="580" t="s">
        <v>278</v>
      </c>
      <c r="I5" s="582"/>
      <c r="J5" s="584" t="s">
        <v>279</v>
      </c>
      <c r="K5" s="586"/>
      <c r="L5" s="448"/>
    </row>
    <row r="6" spans="1:12" s="444" customFormat="1" ht="18" customHeight="1">
      <c r="A6" s="578"/>
      <c r="B6" s="455" t="s">
        <v>280</v>
      </c>
      <c r="C6" s="539"/>
      <c r="D6" s="540"/>
      <c r="E6" s="540"/>
      <c r="F6" s="540"/>
      <c r="G6" s="541"/>
      <c r="H6" s="581"/>
      <c r="I6" s="583"/>
      <c r="J6" s="585"/>
      <c r="K6" s="571"/>
      <c r="L6" s="448"/>
    </row>
    <row r="7" spans="1:12" s="444" customFormat="1" ht="18" customHeight="1">
      <c r="A7" s="457" t="s">
        <v>281</v>
      </c>
      <c r="B7" s="539"/>
      <c r="C7" s="540"/>
      <c r="D7" s="540"/>
      <c r="E7" s="541"/>
      <c r="F7" s="458" t="s">
        <v>282</v>
      </c>
      <c r="G7" s="459"/>
      <c r="H7" s="458" t="s">
        <v>283</v>
      </c>
      <c r="I7" s="460"/>
      <c r="J7" s="458" t="s">
        <v>279</v>
      </c>
      <c r="K7" s="461"/>
    </row>
    <row r="8" spans="1:12" s="444" customFormat="1" ht="18" customHeight="1">
      <c r="A8" s="462" t="s">
        <v>284</v>
      </c>
      <c r="B8" s="539"/>
      <c r="C8" s="540"/>
      <c r="D8" s="540"/>
      <c r="E8" s="541"/>
      <c r="F8" s="458" t="s">
        <v>282</v>
      </c>
      <c r="G8" s="459"/>
      <c r="H8" s="458" t="s">
        <v>285</v>
      </c>
      <c r="I8" s="460"/>
      <c r="J8" s="458" t="s">
        <v>279</v>
      </c>
      <c r="K8" s="461"/>
    </row>
    <row r="9" spans="1:12" s="444" customFormat="1" ht="18" customHeight="1">
      <c r="A9" s="462" t="s">
        <v>286</v>
      </c>
      <c r="B9" s="460"/>
      <c r="C9" s="458" t="s">
        <v>287</v>
      </c>
      <c r="D9" s="460"/>
      <c r="E9" s="458" t="s">
        <v>288</v>
      </c>
      <c r="F9" s="539"/>
      <c r="G9" s="541"/>
      <c r="H9" s="458" t="s">
        <v>289</v>
      </c>
      <c r="I9" s="460"/>
      <c r="J9" s="458" t="s">
        <v>279</v>
      </c>
      <c r="K9" s="461"/>
    </row>
    <row r="10" spans="1:12" s="444" customFormat="1" ht="32.25" customHeight="1">
      <c r="A10" s="457" t="s">
        <v>290</v>
      </c>
      <c r="B10" s="542"/>
      <c r="C10" s="543"/>
      <c r="D10" s="543"/>
      <c r="E10" s="543"/>
      <c r="F10" s="543"/>
      <c r="G10" s="544"/>
      <c r="H10" s="455" t="s">
        <v>291</v>
      </c>
      <c r="I10" s="463"/>
      <c r="J10" s="455" t="s">
        <v>292</v>
      </c>
      <c r="K10" s="464"/>
    </row>
    <row r="11" spans="1:12" ht="18" customHeight="1">
      <c r="A11" s="457" t="s">
        <v>293</v>
      </c>
      <c r="B11" s="465"/>
      <c r="C11" s="458" t="s">
        <v>294</v>
      </c>
      <c r="D11" s="466"/>
      <c r="E11" s="458" t="s">
        <v>295</v>
      </c>
      <c r="F11" s="459"/>
      <c r="G11" s="467" t="s">
        <v>296</v>
      </c>
      <c r="H11" s="468"/>
      <c r="I11" s="467" t="s">
        <v>297</v>
      </c>
      <c r="J11" s="545"/>
      <c r="K11" s="546"/>
    </row>
    <row r="12" spans="1:12" ht="18" customHeight="1">
      <c r="A12" s="462" t="s">
        <v>298</v>
      </c>
      <c r="B12" s="459"/>
      <c r="C12" s="458" t="s">
        <v>299</v>
      </c>
      <c r="D12" s="466"/>
      <c r="E12" s="458" t="s">
        <v>300</v>
      </c>
      <c r="F12" s="469"/>
      <c r="G12" s="467" t="s">
        <v>301</v>
      </c>
      <c r="H12" s="468"/>
      <c r="I12" s="467" t="s">
        <v>302</v>
      </c>
      <c r="J12" s="459"/>
      <c r="K12" s="470"/>
    </row>
    <row r="13" spans="1:12" ht="18" customHeight="1">
      <c r="A13" s="471" t="s">
        <v>303</v>
      </c>
      <c r="B13" s="472"/>
      <c r="C13" s="473" t="s">
        <v>304</v>
      </c>
      <c r="D13" s="474"/>
      <c r="E13" s="475" t="s">
        <v>305</v>
      </c>
      <c r="F13" s="476"/>
      <c r="G13" s="477" t="s">
        <v>306</v>
      </c>
      <c r="H13" s="547"/>
      <c r="I13" s="548"/>
      <c r="J13" s="548"/>
      <c r="K13" s="549"/>
    </row>
    <row r="14" spans="1:12" s="445" customFormat="1" ht="18" customHeight="1">
      <c r="A14" s="587" t="s">
        <v>307</v>
      </c>
      <c r="B14" s="588"/>
      <c r="C14" s="588"/>
      <c r="D14" s="588"/>
      <c r="E14" s="588"/>
      <c r="F14" s="588"/>
      <c r="G14" s="589"/>
      <c r="H14" s="550" t="s">
        <v>308</v>
      </c>
      <c r="I14" s="551"/>
      <c r="J14" s="550" t="s">
        <v>309</v>
      </c>
      <c r="K14" s="552"/>
    </row>
    <row r="15" spans="1:12" s="445" customFormat="1" ht="18" customHeight="1">
      <c r="A15" s="590"/>
      <c r="B15" s="591"/>
      <c r="C15" s="591"/>
      <c r="D15" s="591"/>
      <c r="E15" s="591"/>
      <c r="F15" s="591"/>
      <c r="G15" s="592"/>
      <c r="H15" s="458" t="s">
        <v>310</v>
      </c>
      <c r="I15" s="458" t="s">
        <v>311</v>
      </c>
      <c r="J15" s="455" t="s">
        <v>310</v>
      </c>
      <c r="K15" s="478" t="s">
        <v>311</v>
      </c>
    </row>
    <row r="16" spans="1:12" s="446" customFormat="1" ht="18" customHeight="1">
      <c r="A16" s="479">
        <v>1</v>
      </c>
      <c r="B16" s="553"/>
      <c r="C16" s="554"/>
      <c r="D16" s="554"/>
      <c r="E16" s="555"/>
      <c r="F16" s="480"/>
      <c r="G16" s="481"/>
      <c r="H16" s="482"/>
      <c r="I16" s="483"/>
      <c r="J16" s="482"/>
      <c r="K16" s="483"/>
    </row>
    <row r="17" spans="1:11" ht="18" customHeight="1">
      <c r="A17" s="479">
        <v>2</v>
      </c>
      <c r="B17" s="553"/>
      <c r="C17" s="554"/>
      <c r="D17" s="554"/>
      <c r="E17" s="555"/>
      <c r="F17" s="480"/>
      <c r="G17" s="481"/>
      <c r="H17" s="482"/>
      <c r="I17" s="484"/>
      <c r="J17" s="482"/>
      <c r="K17" s="484"/>
    </row>
    <row r="18" spans="1:11" ht="18" customHeight="1">
      <c r="A18" s="479">
        <v>3</v>
      </c>
      <c r="B18" s="556"/>
      <c r="C18" s="557"/>
      <c r="D18" s="557"/>
      <c r="E18" s="557"/>
      <c r="F18" s="557"/>
      <c r="G18" s="558"/>
      <c r="H18" s="482"/>
      <c r="I18" s="483"/>
      <c r="J18" s="482"/>
      <c r="K18" s="484"/>
    </row>
    <row r="19" spans="1:11" ht="18" customHeight="1">
      <c r="A19" s="479">
        <v>4</v>
      </c>
      <c r="B19" s="539"/>
      <c r="C19" s="540"/>
      <c r="D19" s="540"/>
      <c r="E19" s="540"/>
      <c r="F19" s="540"/>
      <c r="G19" s="541"/>
      <c r="H19" s="485"/>
      <c r="I19" s="459"/>
      <c r="J19" s="459"/>
      <c r="K19" s="486"/>
    </row>
    <row r="20" spans="1:11" ht="18" customHeight="1">
      <c r="A20" s="479">
        <v>5</v>
      </c>
      <c r="B20" s="539"/>
      <c r="C20" s="540"/>
      <c r="D20" s="540"/>
      <c r="E20" s="540"/>
      <c r="F20" s="540"/>
      <c r="G20" s="541"/>
      <c r="H20" s="485"/>
      <c r="I20" s="459"/>
      <c r="J20" s="459"/>
      <c r="K20" s="486"/>
    </row>
    <row r="21" spans="1:11" ht="18" customHeight="1">
      <c r="A21" s="487" t="s">
        <v>312</v>
      </c>
      <c r="B21" s="547"/>
      <c r="C21" s="548"/>
      <c r="D21" s="548"/>
      <c r="E21" s="548"/>
      <c r="F21" s="548"/>
      <c r="G21" s="559"/>
      <c r="H21" s="488"/>
      <c r="I21" s="474"/>
      <c r="J21" s="489"/>
      <c r="K21" s="490"/>
    </row>
    <row r="22" spans="1:11" s="445" customFormat="1" ht="18" customHeight="1">
      <c r="A22" s="560" t="s">
        <v>313</v>
      </c>
      <c r="B22" s="561"/>
      <c r="C22" s="561"/>
      <c r="D22" s="561"/>
      <c r="E22" s="551"/>
      <c r="F22" s="550" t="s">
        <v>314</v>
      </c>
      <c r="G22" s="561"/>
      <c r="H22" s="551"/>
      <c r="I22" s="491" t="s">
        <v>315</v>
      </c>
      <c r="J22" s="454" t="s">
        <v>316</v>
      </c>
      <c r="K22" s="492" t="s">
        <v>317</v>
      </c>
    </row>
    <row r="23" spans="1:11" ht="18" customHeight="1">
      <c r="A23" s="479">
        <v>1</v>
      </c>
      <c r="F23" s="539"/>
      <c r="G23" s="540"/>
      <c r="H23" s="541"/>
      <c r="I23" s="459"/>
      <c r="J23" s="493"/>
      <c r="K23" s="461"/>
    </row>
    <row r="24" spans="1:11" ht="18" customHeight="1">
      <c r="A24" s="479">
        <v>2</v>
      </c>
      <c r="F24" s="539"/>
      <c r="G24" s="540"/>
      <c r="H24" s="541"/>
      <c r="I24" s="459"/>
      <c r="J24" s="493"/>
      <c r="K24" s="461"/>
    </row>
    <row r="25" spans="1:11" ht="18" customHeight="1">
      <c r="A25" s="479">
        <v>3</v>
      </c>
      <c r="B25" s="562"/>
      <c r="C25" s="554"/>
      <c r="D25" s="554"/>
      <c r="E25" s="555"/>
      <c r="F25" s="539"/>
      <c r="G25" s="540"/>
      <c r="H25" s="541"/>
      <c r="I25" s="459"/>
      <c r="J25" s="493"/>
      <c r="K25" s="461"/>
    </row>
    <row r="26" spans="1:11" ht="18" customHeight="1">
      <c r="A26" s="479">
        <v>4</v>
      </c>
      <c r="B26" s="562"/>
      <c r="C26" s="554"/>
      <c r="D26" s="554"/>
      <c r="E26" s="555"/>
      <c r="F26" s="539"/>
      <c r="G26" s="540"/>
      <c r="H26" s="541"/>
      <c r="I26" s="459"/>
      <c r="J26" s="493"/>
      <c r="K26" s="461"/>
    </row>
    <row r="27" spans="1:11" ht="18" customHeight="1">
      <c r="A27" s="479">
        <v>5</v>
      </c>
      <c r="B27" s="562"/>
      <c r="C27" s="554"/>
      <c r="D27" s="554"/>
      <c r="E27" s="555"/>
      <c r="F27" s="539"/>
      <c r="G27" s="540"/>
      <c r="H27" s="541"/>
      <c r="I27" s="459"/>
      <c r="J27" s="493"/>
      <c r="K27" s="461"/>
    </row>
    <row r="28" spans="1:11" ht="18" customHeight="1">
      <c r="A28" s="487">
        <v>6</v>
      </c>
      <c r="B28" s="562"/>
      <c r="C28" s="554"/>
      <c r="D28" s="554"/>
      <c r="E28" s="555"/>
      <c r="F28" s="539"/>
      <c r="G28" s="540"/>
      <c r="H28" s="541"/>
      <c r="I28" s="459"/>
      <c r="J28" s="493"/>
      <c r="K28" s="461"/>
    </row>
    <row r="29" spans="1:11" ht="18" customHeight="1">
      <c r="A29" s="487">
        <v>7</v>
      </c>
      <c r="B29" s="562"/>
      <c r="C29" s="554"/>
      <c r="D29" s="554"/>
      <c r="E29" s="555"/>
      <c r="F29" s="539"/>
      <c r="G29" s="540"/>
      <c r="H29" s="541"/>
      <c r="I29" s="494"/>
      <c r="J29" s="493"/>
      <c r="K29" s="461"/>
    </row>
    <row r="30" spans="1:11" ht="18" customHeight="1">
      <c r="A30" s="487">
        <v>8</v>
      </c>
      <c r="B30" s="562"/>
      <c r="C30" s="554"/>
      <c r="D30" s="554"/>
      <c r="E30" s="555"/>
      <c r="F30" s="539"/>
      <c r="G30" s="540"/>
      <c r="H30" s="541"/>
      <c r="I30" s="494"/>
      <c r="J30" s="493"/>
      <c r="K30" s="461"/>
    </row>
    <row r="31" spans="1:11" ht="18" customHeight="1">
      <c r="A31" s="487">
        <v>9</v>
      </c>
      <c r="B31" s="562"/>
      <c r="C31" s="554"/>
      <c r="D31" s="554"/>
      <c r="E31" s="555"/>
      <c r="F31" s="539"/>
      <c r="G31" s="540"/>
      <c r="H31" s="541"/>
      <c r="I31" s="494"/>
      <c r="J31" s="493"/>
      <c r="K31" s="461"/>
    </row>
    <row r="32" spans="1:11" ht="18" customHeight="1">
      <c r="A32" s="487">
        <v>10</v>
      </c>
      <c r="B32" s="562"/>
      <c r="C32" s="554"/>
      <c r="D32" s="554"/>
      <c r="E32" s="555"/>
      <c r="F32" s="539"/>
      <c r="G32" s="540"/>
      <c r="H32" s="541"/>
      <c r="I32" s="494"/>
      <c r="J32" s="493"/>
      <c r="K32" s="461"/>
    </row>
    <row r="33" spans="1:11" ht="18" customHeight="1">
      <c r="A33" s="563" t="s">
        <v>318</v>
      </c>
      <c r="B33" s="564"/>
      <c r="C33" s="547"/>
      <c r="D33" s="548"/>
      <c r="E33" s="548"/>
      <c r="F33" s="548"/>
      <c r="G33" s="548"/>
      <c r="H33" s="548"/>
      <c r="I33" s="548"/>
      <c r="J33" s="548"/>
      <c r="K33" s="549"/>
    </row>
    <row r="34" spans="1:11" ht="18" customHeight="1">
      <c r="A34" s="565" t="s">
        <v>319</v>
      </c>
      <c r="B34" s="566"/>
      <c r="C34" s="567"/>
      <c r="D34" s="568"/>
      <c r="E34" s="568"/>
      <c r="F34" s="568"/>
      <c r="G34" s="568"/>
      <c r="H34" s="568"/>
      <c r="I34" s="568"/>
      <c r="J34" s="568"/>
      <c r="K34" s="569"/>
    </row>
    <row r="35" spans="1:11" ht="30.75" customHeight="1">
      <c r="A35" s="495" t="s">
        <v>320</v>
      </c>
      <c r="B35" s="496"/>
      <c r="C35" s="444"/>
      <c r="D35" s="444"/>
      <c r="E35" s="444"/>
      <c r="F35" s="444"/>
      <c r="G35" s="444"/>
      <c r="H35" s="444"/>
      <c r="I35" s="444"/>
      <c r="J35" s="444"/>
      <c r="K35" s="497"/>
    </row>
    <row r="36" spans="1:11" s="446" customFormat="1" ht="18" customHeight="1">
      <c r="A36" s="578" t="s">
        <v>321</v>
      </c>
      <c r="B36" s="456" t="s">
        <v>322</v>
      </c>
      <c r="C36" s="570"/>
      <c r="D36" s="570"/>
      <c r="E36" s="570"/>
      <c r="F36" s="498" t="s">
        <v>323</v>
      </c>
      <c r="G36" s="570"/>
      <c r="H36" s="570"/>
      <c r="I36" s="498" t="s">
        <v>324</v>
      </c>
      <c r="J36" s="570" t="e">
        <f>J37</f>
        <v>#REF!</v>
      </c>
      <c r="K36" s="571"/>
    </row>
    <row r="37" spans="1:11" s="446" customFormat="1" ht="18" customHeight="1">
      <c r="A37" s="579"/>
      <c r="B37" s="458" t="s">
        <v>325</v>
      </c>
      <c r="C37" s="572"/>
      <c r="D37" s="572"/>
      <c r="E37" s="572"/>
      <c r="F37" s="458" t="s">
        <v>326</v>
      </c>
      <c r="G37" s="573"/>
      <c r="H37" s="573"/>
      <c r="I37" s="458" t="s">
        <v>327</v>
      </c>
      <c r="J37" s="572" t="e">
        <f>CONCATENATE(#REF!,#REF!,#REF!,#REF!,#REF!,#REF!)</f>
        <v>#REF!</v>
      </c>
      <c r="K37" s="574"/>
    </row>
    <row r="38" spans="1:11" s="446" customFormat="1" ht="18" customHeight="1">
      <c r="A38" s="579"/>
      <c r="B38" s="458" t="s">
        <v>328</v>
      </c>
      <c r="C38" s="572"/>
      <c r="D38" s="572"/>
      <c r="E38" s="572"/>
      <c r="F38" s="458" t="s">
        <v>329</v>
      </c>
      <c r="G38" s="572" t="e">
        <f>#REF!&amp;""</f>
        <v>#REF!</v>
      </c>
      <c r="H38" s="572"/>
      <c r="I38" s="458" t="s">
        <v>330</v>
      </c>
      <c r="J38" s="572" t="s">
        <v>331</v>
      </c>
      <c r="K38" s="574"/>
    </row>
    <row r="39" spans="1:11" ht="18" customHeight="1">
      <c r="A39" s="499" t="s">
        <v>332</v>
      </c>
      <c r="B39" s="539"/>
      <c r="C39" s="540"/>
      <c r="D39" s="540"/>
      <c r="E39" s="541"/>
      <c r="F39" s="458" t="s">
        <v>333</v>
      </c>
      <c r="G39" s="539" t="e">
        <f>#REF!&amp;""</f>
        <v>#REF!</v>
      </c>
      <c r="H39" s="540"/>
      <c r="I39" s="540"/>
      <c r="J39" s="540"/>
      <c r="K39" s="575"/>
    </row>
    <row r="40" spans="1:11" ht="18" customHeight="1">
      <c r="A40" s="479"/>
      <c r="B40" s="459"/>
      <c r="C40" s="572" t="s">
        <v>334</v>
      </c>
      <c r="D40" s="572"/>
      <c r="E40" s="572" t="s">
        <v>335</v>
      </c>
      <c r="F40" s="572"/>
      <c r="G40" s="572" t="s">
        <v>336</v>
      </c>
      <c r="H40" s="572"/>
      <c r="I40" s="460" t="s">
        <v>337</v>
      </c>
      <c r="J40" s="460" t="s">
        <v>338</v>
      </c>
      <c r="K40" s="486"/>
    </row>
    <row r="41" spans="1:11" s="447" customFormat="1" ht="18" customHeight="1">
      <c r="A41" s="499" t="s">
        <v>339</v>
      </c>
      <c r="B41" s="500" t="e">
        <f>""&amp;#REF!</f>
        <v>#REF!</v>
      </c>
      <c r="C41" s="572" t="e">
        <f>IF(C42="","",$B41)</f>
        <v>#REF!</v>
      </c>
      <c r="D41" s="572"/>
      <c r="E41" s="572" t="e">
        <f>IF(E42="","",$B41)</f>
        <v>#REF!</v>
      </c>
      <c r="F41" s="572"/>
      <c r="G41" s="572" t="e">
        <f>IF(G42="","",$B41)</f>
        <v>#REF!</v>
      </c>
      <c r="H41" s="572"/>
      <c r="I41" s="460" t="e">
        <f>IF(I42="","",$B41)</f>
        <v>#REF!</v>
      </c>
      <c r="J41" s="460" t="e">
        <f>IF(J42="","",$B41)</f>
        <v>#REF!</v>
      </c>
      <c r="K41" s="486"/>
    </row>
    <row r="42" spans="1:11" s="447" customFormat="1" ht="18" customHeight="1">
      <c r="A42" s="501" t="s">
        <v>340</v>
      </c>
      <c r="B42" s="502"/>
      <c r="C42" s="576" t="e">
        <f>""&amp;#REF!</f>
        <v>#REF!</v>
      </c>
      <c r="D42" s="576"/>
      <c r="E42" s="576" t="e">
        <f>""&amp;#REF!</f>
        <v>#REF!</v>
      </c>
      <c r="F42" s="576"/>
      <c r="G42" s="576" t="e">
        <f>""&amp;#REF!</f>
        <v>#REF!</v>
      </c>
      <c r="H42" s="576"/>
      <c r="I42" s="503" t="e">
        <f>""&amp;#REF!</f>
        <v>#REF!</v>
      </c>
      <c r="J42" s="503" t="e">
        <f>""&amp;#REF!</f>
        <v>#REF!</v>
      </c>
      <c r="K42" s="504"/>
    </row>
    <row r="43" spans="1:11" s="446" customFormat="1" ht="18" customHeight="1">
      <c r="B43" s="505"/>
      <c r="C43" s="505"/>
      <c r="D43" s="505"/>
      <c r="E43" s="505"/>
      <c r="F43" s="505"/>
      <c r="G43" s="505"/>
      <c r="H43" s="505"/>
      <c r="I43" s="505"/>
      <c r="J43" s="505"/>
      <c r="K43" s="505"/>
    </row>
    <row r="44" spans="1:11" ht="18" customHeight="1">
      <c r="A44" s="448"/>
    </row>
    <row r="45" spans="1:11" ht="18" customHeight="1">
      <c r="D45" s="444"/>
    </row>
  </sheetData>
  <sheetProtection formatCells="0" formatColumns="0" formatRows="0" insertHyperlinks="0" sort="0" autoFilter="0"/>
  <mergeCells count="69">
    <mergeCell ref="C41:D41"/>
    <mergeCell ref="E41:F41"/>
    <mergeCell ref="G41:H41"/>
    <mergeCell ref="C42:D42"/>
    <mergeCell ref="E42:F42"/>
    <mergeCell ref="G42:H42"/>
    <mergeCell ref="B39:E39"/>
    <mergeCell ref="G39:K39"/>
    <mergeCell ref="C40:D40"/>
    <mergeCell ref="E40:F40"/>
    <mergeCell ref="G40:H40"/>
    <mergeCell ref="C37:E37"/>
    <mergeCell ref="G37:H37"/>
    <mergeCell ref="J37:K37"/>
    <mergeCell ref="C38:E38"/>
    <mergeCell ref="G38:H38"/>
    <mergeCell ref="J38:K38"/>
    <mergeCell ref="A33:B33"/>
    <mergeCell ref="C33:K33"/>
    <mergeCell ref="A34:B34"/>
    <mergeCell ref="C34:K34"/>
    <mergeCell ref="C36:E36"/>
    <mergeCell ref="G36:H36"/>
    <mergeCell ref="J36:K36"/>
    <mergeCell ref="A36:A38"/>
    <mergeCell ref="B30:E30"/>
    <mergeCell ref="F30:H30"/>
    <mergeCell ref="B31:E31"/>
    <mergeCell ref="F31:H31"/>
    <mergeCell ref="B32:E32"/>
    <mergeCell ref="F32:H32"/>
    <mergeCell ref="B27:E27"/>
    <mergeCell ref="F27:H27"/>
    <mergeCell ref="B28:E28"/>
    <mergeCell ref="F28:H28"/>
    <mergeCell ref="B29:E29"/>
    <mergeCell ref="F29:H29"/>
    <mergeCell ref="F23:H23"/>
    <mergeCell ref="F24:H24"/>
    <mergeCell ref="B25:E25"/>
    <mergeCell ref="F25:H25"/>
    <mergeCell ref="B26:E26"/>
    <mergeCell ref="F26:H26"/>
    <mergeCell ref="B19:G19"/>
    <mergeCell ref="B20:G20"/>
    <mergeCell ref="B21:G21"/>
    <mergeCell ref="A22:E22"/>
    <mergeCell ref="F22:H22"/>
    <mergeCell ref="H14:I14"/>
    <mergeCell ref="J14:K14"/>
    <mergeCell ref="B16:E16"/>
    <mergeCell ref="B17:E17"/>
    <mergeCell ref="B18:G18"/>
    <mergeCell ref="A14:G15"/>
    <mergeCell ref="B8:E8"/>
    <mergeCell ref="F9:G9"/>
    <mergeCell ref="B10:G10"/>
    <mergeCell ref="J11:K11"/>
    <mergeCell ref="H13:K13"/>
    <mergeCell ref="A2:K2"/>
    <mergeCell ref="A3:K3"/>
    <mergeCell ref="C5:G5"/>
    <mergeCell ref="C6:G6"/>
    <mergeCell ref="B7:E7"/>
    <mergeCell ref="A5:A6"/>
    <mergeCell ref="H5:H6"/>
    <mergeCell ref="I5:I6"/>
    <mergeCell ref="J5:J6"/>
    <mergeCell ref="K5:K6"/>
  </mergeCells>
  <phoneticPr fontId="12" type="noConversion"/>
  <hyperlinks>
    <hyperlink ref="A1" location="索引目录!B4" display="返回索引页"/>
  </hyperlinks>
  <printOptions horizontalCentered="1"/>
  <pageMargins left="0.62992125984252001" right="0.23622047244094499" top="0.78740157480314998" bottom="0.78740157480314998" header="0.511811023622047" footer="0.511811023622047"/>
  <pageSetup paperSize="9" scale="81" fitToHeight="0" orientation="landscape"/>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pageSetUpPr fitToPage="1"/>
  </sheetPr>
  <dimension ref="A1:R29"/>
  <sheetViews>
    <sheetView workbookViewId="0">
      <selection activeCell="A2" sqref="A2:R2"/>
    </sheetView>
  </sheetViews>
  <sheetFormatPr defaultColWidth="9" defaultRowHeight="12.75" outlineLevelCol="1"/>
  <cols>
    <col min="1" max="1" width="4.375" style="13" customWidth="1"/>
    <col min="2" max="2" width="8" style="13" customWidth="1"/>
    <col min="3" max="3" width="11" style="13" customWidth="1"/>
    <col min="4" max="4" width="9" style="13"/>
    <col min="5" max="5" width="8" style="13" customWidth="1" outlineLevel="1"/>
    <col min="6" max="6" width="9" style="13"/>
    <col min="7" max="12" width="9.5" style="13" customWidth="1"/>
    <col min="13" max="14" width="11" style="13" customWidth="1" outlineLevel="1"/>
    <col min="15" max="15" width="11" style="13" customWidth="1"/>
    <col min="16" max="16" width="11" style="13" customWidth="1" outlineLevel="1"/>
    <col min="17" max="17" width="5.125" style="13" customWidth="1" outlineLevel="1"/>
    <col min="18" max="18" width="5.5" style="13" customWidth="1"/>
    <col min="19" max="16384" width="9" style="13"/>
  </cols>
  <sheetData>
    <row r="1" spans="1:18" ht="15.75">
      <c r="A1" s="15" t="s">
        <v>414</v>
      </c>
      <c r="B1" s="16" t="s">
        <v>452</v>
      </c>
      <c r="C1" s="18"/>
      <c r="D1" s="18"/>
      <c r="E1" s="18"/>
      <c r="F1" s="18"/>
      <c r="G1" s="18"/>
      <c r="H1" s="18"/>
      <c r="I1" s="18"/>
      <c r="J1" s="18"/>
      <c r="K1" s="18"/>
      <c r="L1" s="18"/>
      <c r="M1" s="18"/>
      <c r="N1" s="18"/>
      <c r="O1" s="18"/>
      <c r="P1" s="18"/>
      <c r="Q1" s="18"/>
      <c r="R1" s="18"/>
    </row>
    <row r="2" spans="1:18" s="11" customFormat="1" ht="30" customHeight="1">
      <c r="A2" s="607" t="s">
        <v>732</v>
      </c>
      <c r="B2" s="607"/>
      <c r="C2" s="607"/>
      <c r="D2" s="607"/>
      <c r="E2" s="607"/>
      <c r="F2" s="607"/>
      <c r="G2" s="607"/>
      <c r="H2" s="607"/>
      <c r="I2" s="607"/>
      <c r="J2" s="607"/>
      <c r="K2" s="607"/>
      <c r="L2" s="607"/>
      <c r="M2" s="607"/>
      <c r="N2" s="607"/>
      <c r="O2" s="607"/>
      <c r="P2" s="607"/>
      <c r="Q2" s="607"/>
      <c r="R2" s="607"/>
    </row>
    <row r="3" spans="1:18" ht="14.1" customHeight="1">
      <c r="A3" s="608" t="e">
        <f>CONCATENATE(#REF!,#REF!,#REF!,#REF!,#REF!,#REF!,#REF!)</f>
        <v>#REF!</v>
      </c>
      <c r="B3" s="608"/>
      <c r="C3" s="608"/>
      <c r="D3" s="608"/>
      <c r="E3" s="608"/>
      <c r="F3" s="608"/>
      <c r="G3" s="608"/>
      <c r="H3" s="608"/>
      <c r="I3" s="618"/>
      <c r="J3" s="618"/>
      <c r="K3" s="618"/>
      <c r="L3" s="618"/>
      <c r="M3" s="618"/>
      <c r="N3" s="618"/>
      <c r="O3" s="618"/>
      <c r="P3" s="618"/>
      <c r="Q3" s="618"/>
      <c r="R3" s="618"/>
    </row>
    <row r="4" spans="1:18" ht="15.75" customHeight="1">
      <c r="A4" s="19" t="e">
        <f>#REF!&amp;#REF!</f>
        <v>#REF!</v>
      </c>
      <c r="R4" s="20" t="s">
        <v>275</v>
      </c>
    </row>
    <row r="5" spans="1:18" s="12" customFormat="1" ht="15.75" customHeight="1">
      <c r="A5" s="622" t="s">
        <v>454</v>
      </c>
      <c r="B5" s="622" t="s">
        <v>690</v>
      </c>
      <c r="C5" s="622" t="s">
        <v>733</v>
      </c>
      <c r="D5" s="622" t="s">
        <v>734</v>
      </c>
      <c r="E5" s="638" t="s">
        <v>735</v>
      </c>
      <c r="F5" s="639" t="s">
        <v>736</v>
      </c>
      <c r="G5" s="639" t="s">
        <v>693</v>
      </c>
      <c r="H5" s="639" t="s">
        <v>695</v>
      </c>
      <c r="I5" s="639" t="s">
        <v>737</v>
      </c>
      <c r="J5" s="639" t="s">
        <v>738</v>
      </c>
      <c r="K5" s="639" t="s">
        <v>739</v>
      </c>
      <c r="L5" s="639" t="s">
        <v>740</v>
      </c>
      <c r="M5" s="640" t="s">
        <v>456</v>
      </c>
      <c r="N5" s="622" t="s">
        <v>582</v>
      </c>
      <c r="O5" s="642" t="s">
        <v>457</v>
      </c>
      <c r="P5" s="629" t="s">
        <v>458</v>
      </c>
      <c r="Q5" s="639" t="s">
        <v>460</v>
      </c>
      <c r="R5" s="639" t="s">
        <v>583</v>
      </c>
    </row>
    <row r="6" spans="1:18" s="12" customFormat="1" ht="15.75" customHeight="1">
      <c r="A6" s="622"/>
      <c r="B6" s="622"/>
      <c r="C6" s="622"/>
      <c r="D6" s="622"/>
      <c r="E6" s="638"/>
      <c r="F6" s="622"/>
      <c r="G6" s="622"/>
      <c r="H6" s="622"/>
      <c r="I6" s="622"/>
      <c r="J6" s="622"/>
      <c r="K6" s="622"/>
      <c r="L6" s="622"/>
      <c r="M6" s="641"/>
      <c r="N6" s="622"/>
      <c r="O6" s="642"/>
      <c r="P6" s="630"/>
      <c r="Q6" s="622"/>
      <c r="R6" s="622"/>
    </row>
    <row r="7" spans="1:18" ht="15.75" customHeight="1">
      <c r="A7" s="21">
        <v>1</v>
      </c>
      <c r="B7" s="26"/>
      <c r="C7" s="26"/>
      <c r="D7" s="21"/>
      <c r="E7" s="118"/>
      <c r="F7" s="26"/>
      <c r="G7" s="21"/>
      <c r="H7" s="21"/>
      <c r="I7" s="48"/>
      <c r="J7" s="48"/>
      <c r="K7" s="48"/>
      <c r="L7" s="48"/>
      <c r="M7" s="30"/>
      <c r="N7" s="28"/>
      <c r="O7" s="29">
        <f>M7+N7</f>
        <v>0</v>
      </c>
      <c r="P7" s="30">
        <f>O7</f>
        <v>0</v>
      </c>
      <c r="Q7" s="30" t="str">
        <f t="shared" ref="Q7:Q27" si="0">IF(O7=0,"",(P7-O7)/O7*100)</f>
        <v/>
      </c>
      <c r="R7" s="31"/>
    </row>
    <row r="8" spans="1:18" ht="15.75" customHeight="1">
      <c r="A8" s="21"/>
      <c r="B8" s="26"/>
      <c r="C8" s="26"/>
      <c r="D8" s="21"/>
      <c r="E8" s="118"/>
      <c r="F8" s="26"/>
      <c r="G8" s="21"/>
      <c r="H8" s="21"/>
      <c r="I8" s="48"/>
      <c r="J8" s="48"/>
      <c r="K8" s="48"/>
      <c r="L8" s="48"/>
      <c r="M8" s="30"/>
      <c r="N8" s="28"/>
      <c r="O8" s="29"/>
      <c r="P8" s="30"/>
      <c r="Q8" s="30" t="str">
        <f t="shared" si="0"/>
        <v/>
      </c>
      <c r="R8" s="31"/>
    </row>
    <row r="9" spans="1:18" ht="15.75" customHeight="1">
      <c r="A9" s="21"/>
      <c r="B9" s="26"/>
      <c r="C9" s="26"/>
      <c r="D9" s="21"/>
      <c r="E9" s="118"/>
      <c r="F9" s="26"/>
      <c r="G9" s="21"/>
      <c r="H9" s="21"/>
      <c r="I9" s="48"/>
      <c r="J9" s="48"/>
      <c r="K9" s="48"/>
      <c r="L9" s="48"/>
      <c r="M9" s="30"/>
      <c r="N9" s="28"/>
      <c r="O9" s="29"/>
      <c r="P9" s="30"/>
      <c r="Q9" s="30" t="str">
        <f t="shared" si="0"/>
        <v/>
      </c>
      <c r="R9" s="31"/>
    </row>
    <row r="10" spans="1:18" ht="15.75" customHeight="1">
      <c r="A10" s="21"/>
      <c r="B10" s="26"/>
      <c r="C10" s="26"/>
      <c r="D10" s="21"/>
      <c r="E10" s="118"/>
      <c r="F10" s="26"/>
      <c r="G10" s="21"/>
      <c r="H10" s="21"/>
      <c r="I10" s="48"/>
      <c r="J10" s="48"/>
      <c r="K10" s="48"/>
      <c r="L10" s="48"/>
      <c r="M10" s="30"/>
      <c r="N10" s="28"/>
      <c r="O10" s="29"/>
      <c r="P10" s="30"/>
      <c r="Q10" s="30" t="str">
        <f t="shared" si="0"/>
        <v/>
      </c>
      <c r="R10" s="31"/>
    </row>
    <row r="11" spans="1:18" ht="15.75" customHeight="1">
      <c r="A11" s="21"/>
      <c r="B11" s="26"/>
      <c r="C11" s="26"/>
      <c r="D11" s="21"/>
      <c r="E11" s="118"/>
      <c r="F11" s="26"/>
      <c r="G11" s="21"/>
      <c r="H11" s="21"/>
      <c r="I11" s="48"/>
      <c r="J11" s="48"/>
      <c r="K11" s="48"/>
      <c r="L11" s="48"/>
      <c r="M11" s="30"/>
      <c r="N11" s="28"/>
      <c r="O11" s="29"/>
      <c r="P11" s="30"/>
      <c r="Q11" s="30" t="str">
        <f t="shared" si="0"/>
        <v/>
      </c>
      <c r="R11" s="31"/>
    </row>
    <row r="12" spans="1:18" ht="15.75" customHeight="1">
      <c r="A12" s="21"/>
      <c r="B12" s="26"/>
      <c r="C12" s="26"/>
      <c r="D12" s="21"/>
      <c r="E12" s="118"/>
      <c r="F12" s="26"/>
      <c r="G12" s="21"/>
      <c r="H12" s="21"/>
      <c r="I12" s="48"/>
      <c r="J12" s="48"/>
      <c r="K12" s="48"/>
      <c r="L12" s="48"/>
      <c r="M12" s="30"/>
      <c r="N12" s="28"/>
      <c r="O12" s="29"/>
      <c r="P12" s="30"/>
      <c r="Q12" s="30" t="str">
        <f t="shared" si="0"/>
        <v/>
      </c>
      <c r="R12" s="31"/>
    </row>
    <row r="13" spans="1:18" ht="15.75" customHeight="1">
      <c r="A13" s="21"/>
      <c r="B13" s="26"/>
      <c r="C13" s="26"/>
      <c r="D13" s="21"/>
      <c r="E13" s="118"/>
      <c r="F13" s="26"/>
      <c r="G13" s="21"/>
      <c r="H13" s="21"/>
      <c r="I13" s="48"/>
      <c r="J13" s="48"/>
      <c r="K13" s="48"/>
      <c r="L13" s="48"/>
      <c r="M13" s="30"/>
      <c r="N13" s="28"/>
      <c r="O13" s="29"/>
      <c r="P13" s="30"/>
      <c r="Q13" s="30" t="str">
        <f t="shared" si="0"/>
        <v/>
      </c>
      <c r="R13" s="31"/>
    </row>
    <row r="14" spans="1:18" ht="15.75" customHeight="1">
      <c r="A14" s="21"/>
      <c r="B14" s="26"/>
      <c r="C14" s="26"/>
      <c r="D14" s="21"/>
      <c r="E14" s="118"/>
      <c r="F14" s="26"/>
      <c r="G14" s="21"/>
      <c r="H14" s="21"/>
      <c r="I14" s="48"/>
      <c r="J14" s="48"/>
      <c r="K14" s="48"/>
      <c r="L14" s="48"/>
      <c r="M14" s="30"/>
      <c r="N14" s="28"/>
      <c r="O14" s="29"/>
      <c r="P14" s="30"/>
      <c r="Q14" s="30" t="str">
        <f t="shared" si="0"/>
        <v/>
      </c>
      <c r="R14" s="31"/>
    </row>
    <row r="15" spans="1:18" ht="15.75" customHeight="1">
      <c r="A15" s="21"/>
      <c r="B15" s="26"/>
      <c r="C15" s="26"/>
      <c r="D15" s="21"/>
      <c r="E15" s="118"/>
      <c r="F15" s="26"/>
      <c r="G15" s="21"/>
      <c r="H15" s="21"/>
      <c r="I15" s="48"/>
      <c r="J15" s="48"/>
      <c r="K15" s="48"/>
      <c r="L15" s="48"/>
      <c r="M15" s="30"/>
      <c r="N15" s="28"/>
      <c r="O15" s="29"/>
      <c r="P15" s="30"/>
      <c r="Q15" s="30" t="str">
        <f t="shared" si="0"/>
        <v/>
      </c>
      <c r="R15" s="31"/>
    </row>
    <row r="16" spans="1:18" ht="15.75" customHeight="1">
      <c r="A16" s="21"/>
      <c r="B16" s="26"/>
      <c r="C16" s="26"/>
      <c r="D16" s="21"/>
      <c r="E16" s="118"/>
      <c r="F16" s="26"/>
      <c r="G16" s="21"/>
      <c r="H16" s="21"/>
      <c r="I16" s="48"/>
      <c r="J16" s="48"/>
      <c r="K16" s="48"/>
      <c r="L16" s="48"/>
      <c r="M16" s="30"/>
      <c r="N16" s="28"/>
      <c r="O16" s="29"/>
      <c r="P16" s="30"/>
      <c r="Q16" s="30" t="str">
        <f t="shared" si="0"/>
        <v/>
      </c>
      <c r="R16" s="31"/>
    </row>
    <row r="17" spans="1:18" ht="15.75" customHeight="1">
      <c r="A17" s="21"/>
      <c r="B17" s="26"/>
      <c r="C17" s="26"/>
      <c r="D17" s="21"/>
      <c r="E17" s="118"/>
      <c r="F17" s="26"/>
      <c r="G17" s="21"/>
      <c r="H17" s="21"/>
      <c r="I17" s="48"/>
      <c r="J17" s="48"/>
      <c r="K17" s="48"/>
      <c r="L17" s="48"/>
      <c r="M17" s="30"/>
      <c r="N17" s="28"/>
      <c r="O17" s="29"/>
      <c r="P17" s="30"/>
      <c r="Q17" s="30" t="str">
        <f t="shared" si="0"/>
        <v/>
      </c>
      <c r="R17" s="31"/>
    </row>
    <row r="18" spans="1:18" ht="15.75" customHeight="1">
      <c r="A18" s="21"/>
      <c r="B18" s="26"/>
      <c r="C18" s="26"/>
      <c r="D18" s="21"/>
      <c r="E18" s="118"/>
      <c r="F18" s="26"/>
      <c r="G18" s="21"/>
      <c r="H18" s="21"/>
      <c r="I18" s="48"/>
      <c r="J18" s="48"/>
      <c r="K18" s="48"/>
      <c r="L18" s="48"/>
      <c r="M18" s="30"/>
      <c r="N18" s="28"/>
      <c r="O18" s="29"/>
      <c r="P18" s="30"/>
      <c r="Q18" s="30" t="str">
        <f t="shared" si="0"/>
        <v/>
      </c>
      <c r="R18" s="31"/>
    </row>
    <row r="19" spans="1:18" ht="15.75" customHeight="1">
      <c r="A19" s="21"/>
      <c r="B19" s="26"/>
      <c r="C19" s="26"/>
      <c r="D19" s="21"/>
      <c r="E19" s="118"/>
      <c r="F19" s="26"/>
      <c r="G19" s="21"/>
      <c r="H19" s="21"/>
      <c r="I19" s="48"/>
      <c r="J19" s="48"/>
      <c r="K19" s="48"/>
      <c r="L19" s="48"/>
      <c r="M19" s="30"/>
      <c r="N19" s="28"/>
      <c r="O19" s="29"/>
      <c r="P19" s="30"/>
      <c r="Q19" s="30" t="str">
        <f t="shared" si="0"/>
        <v/>
      </c>
      <c r="R19" s="31"/>
    </row>
    <row r="20" spans="1:18" ht="15.75" customHeight="1">
      <c r="A20" s="21"/>
      <c r="B20" s="26"/>
      <c r="C20" s="26"/>
      <c r="D20" s="21"/>
      <c r="E20" s="118"/>
      <c r="F20" s="26"/>
      <c r="G20" s="21"/>
      <c r="H20" s="21"/>
      <c r="I20" s="48"/>
      <c r="J20" s="48"/>
      <c r="K20" s="48"/>
      <c r="L20" s="48"/>
      <c r="M20" s="30"/>
      <c r="N20" s="28"/>
      <c r="O20" s="29"/>
      <c r="P20" s="30"/>
      <c r="Q20" s="30" t="str">
        <f t="shared" si="0"/>
        <v/>
      </c>
      <c r="R20" s="31"/>
    </row>
    <row r="21" spans="1:18" ht="15.75" customHeight="1">
      <c r="A21" s="21"/>
      <c r="B21" s="26"/>
      <c r="C21" s="26"/>
      <c r="D21" s="21"/>
      <c r="E21" s="118"/>
      <c r="F21" s="26"/>
      <c r="G21" s="21"/>
      <c r="H21" s="21"/>
      <c r="I21" s="48"/>
      <c r="J21" s="48"/>
      <c r="K21" s="48"/>
      <c r="L21" s="48"/>
      <c r="M21" s="30"/>
      <c r="N21" s="28"/>
      <c r="O21" s="29"/>
      <c r="P21" s="30"/>
      <c r="Q21" s="30" t="str">
        <f t="shared" si="0"/>
        <v/>
      </c>
      <c r="R21" s="31"/>
    </row>
    <row r="22" spans="1:18" ht="15.75" customHeight="1">
      <c r="A22" s="21"/>
      <c r="B22" s="26"/>
      <c r="C22" s="26"/>
      <c r="D22" s="21"/>
      <c r="E22" s="118"/>
      <c r="F22" s="26"/>
      <c r="G22" s="21"/>
      <c r="H22" s="21"/>
      <c r="I22" s="48"/>
      <c r="J22" s="48"/>
      <c r="K22" s="48"/>
      <c r="L22" s="48"/>
      <c r="M22" s="30"/>
      <c r="N22" s="28"/>
      <c r="O22" s="29"/>
      <c r="P22" s="30"/>
      <c r="Q22" s="30" t="str">
        <f t="shared" si="0"/>
        <v/>
      </c>
      <c r="R22" s="31"/>
    </row>
    <row r="23" spans="1:18" ht="15.75" customHeight="1">
      <c r="A23" s="21"/>
      <c r="B23" s="26"/>
      <c r="C23" s="26"/>
      <c r="D23" s="21"/>
      <c r="E23" s="118"/>
      <c r="F23" s="26"/>
      <c r="G23" s="21"/>
      <c r="H23" s="21"/>
      <c r="I23" s="48"/>
      <c r="J23" s="48"/>
      <c r="K23" s="48"/>
      <c r="L23" s="48"/>
      <c r="M23" s="30"/>
      <c r="N23" s="28"/>
      <c r="O23" s="29"/>
      <c r="P23" s="30"/>
      <c r="Q23" s="30" t="str">
        <f t="shared" si="0"/>
        <v/>
      </c>
      <c r="R23" s="31"/>
    </row>
    <row r="24" spans="1:18" ht="15.75" customHeight="1">
      <c r="A24" s="21"/>
      <c r="B24" s="26"/>
      <c r="C24" s="26"/>
      <c r="D24" s="21"/>
      <c r="E24" s="118"/>
      <c r="F24" s="26"/>
      <c r="G24" s="21"/>
      <c r="H24" s="21"/>
      <c r="I24" s="48"/>
      <c r="J24" s="48"/>
      <c r="K24" s="48"/>
      <c r="L24" s="48"/>
      <c r="M24" s="30"/>
      <c r="N24" s="28"/>
      <c r="O24" s="29"/>
      <c r="P24" s="30"/>
      <c r="Q24" s="30" t="str">
        <f t="shared" si="0"/>
        <v/>
      </c>
      <c r="R24" s="31"/>
    </row>
    <row r="25" spans="1:18" ht="15.75" customHeight="1">
      <c r="A25" s="622" t="s">
        <v>627</v>
      </c>
      <c r="B25" s="622"/>
      <c r="C25" s="622"/>
      <c r="D25" s="21"/>
      <c r="E25" s="118"/>
      <c r="F25" s="26"/>
      <c r="G25" s="21"/>
      <c r="H25" s="21"/>
      <c r="I25" s="48"/>
      <c r="J25" s="48"/>
      <c r="K25" s="48"/>
      <c r="L25" s="48"/>
      <c r="M25" s="30">
        <f>SUM(M7:M24)</f>
        <v>0</v>
      </c>
      <c r="N25" s="28"/>
      <c r="O25" s="29">
        <f>SUM(O7:O24)</f>
        <v>0</v>
      </c>
      <c r="P25" s="30">
        <f>SUM(P7:P24)</f>
        <v>0</v>
      </c>
      <c r="Q25" s="30" t="str">
        <f t="shared" si="0"/>
        <v/>
      </c>
      <c r="R25" s="31"/>
    </row>
    <row r="26" spans="1:18" ht="15.75" customHeight="1">
      <c r="A26" s="622" t="s">
        <v>741</v>
      </c>
      <c r="B26" s="622"/>
      <c r="C26" s="622"/>
      <c r="D26" s="21"/>
      <c r="E26" s="118"/>
      <c r="F26" s="31"/>
      <c r="G26" s="21"/>
      <c r="H26" s="21"/>
      <c r="I26" s="48"/>
      <c r="J26" s="48"/>
      <c r="K26" s="48"/>
      <c r="L26" s="48"/>
      <c r="M26" s="30"/>
      <c r="N26" s="28"/>
      <c r="O26" s="29"/>
      <c r="P26" s="30"/>
      <c r="Q26" s="30" t="str">
        <f t="shared" si="0"/>
        <v/>
      </c>
      <c r="R26" s="31"/>
    </row>
    <row r="27" spans="1:18" ht="15.75" customHeight="1">
      <c r="A27" s="622" t="s">
        <v>650</v>
      </c>
      <c r="B27" s="622"/>
      <c r="C27" s="622"/>
      <c r="D27" s="21"/>
      <c r="E27" s="119"/>
      <c r="F27" s="21"/>
      <c r="G27" s="21"/>
      <c r="H27" s="21"/>
      <c r="I27" s="48"/>
      <c r="J27" s="48"/>
      <c r="K27" s="48"/>
      <c r="L27" s="48"/>
      <c r="M27" s="30">
        <f>M25-M26</f>
        <v>0</v>
      </c>
      <c r="N27" s="28"/>
      <c r="O27" s="29">
        <f>O25-O26</f>
        <v>0</v>
      </c>
      <c r="P27" s="30">
        <f>P25-P26</f>
        <v>0</v>
      </c>
      <c r="Q27" s="30" t="str">
        <f t="shared" si="0"/>
        <v/>
      </c>
      <c r="R27" s="31"/>
    </row>
    <row r="28" spans="1:18" ht="15.75" customHeight="1">
      <c r="A28" s="34" t="e">
        <f>#REF!&amp;#REF!</f>
        <v>#REF!</v>
      </c>
      <c r="P28" s="13" t="e">
        <f>"评估人员："&amp;#REF!</f>
        <v>#REF!</v>
      </c>
    </row>
    <row r="29" spans="1:18" ht="15.75" customHeight="1">
      <c r="A29" s="34" t="e">
        <f>CONCATENATE(#REF!,#REF!,#REF!,#REF!,#REF!,#REF!,#REF!)</f>
        <v>#REF!</v>
      </c>
    </row>
  </sheetData>
  <mergeCells count="23">
    <mergeCell ref="Q5:Q6"/>
    <mergeCell ref="R5:R6"/>
    <mergeCell ref="L5:L6"/>
    <mergeCell ref="M5:M6"/>
    <mergeCell ref="N5:N6"/>
    <mergeCell ref="O5:O6"/>
    <mergeCell ref="P5:P6"/>
    <mergeCell ref="A2:R2"/>
    <mergeCell ref="A3:R3"/>
    <mergeCell ref="A25:C25"/>
    <mergeCell ref="A26:C26"/>
    <mergeCell ref="A27:C27"/>
    <mergeCell ref="A5:A6"/>
    <mergeCell ref="B5:B6"/>
    <mergeCell ref="C5:C6"/>
    <mergeCell ref="D5:D6"/>
    <mergeCell ref="E5:E6"/>
    <mergeCell ref="F5:F6"/>
    <mergeCell ref="G5:G6"/>
    <mergeCell ref="H5:H6"/>
    <mergeCell ref="I5:I6"/>
    <mergeCell ref="J5:J6"/>
    <mergeCell ref="K5:K6"/>
  </mergeCells>
  <phoneticPr fontId="12" type="noConversion"/>
  <hyperlinks>
    <hyperlink ref="A1" location="索引目录!E26" display="返回索引页"/>
    <hyperlink ref="B1" location="存货汇总!B14" display="返回"/>
  </hyperlinks>
  <printOptions horizontalCentered="1"/>
  <pageMargins left="0.35433070866141703" right="0.35433070866141703" top="0.78740157480314998" bottom="0.78740157480314998" header="1.0629921259842501" footer="0.511811023622047"/>
  <pageSetup paperSize="9" scale="81" fitToHeight="0" orientation="landscape"/>
  <headerFooter alignWithMargins="0">
    <oddHeader>&amp;R&amp;"宋体,常规"&amp;10表&amp;"Times New Roman,常规"3-9-9
&amp;"宋体,常规"共&amp;"Times New Roman,常规"&amp;N&amp;"宋体,常规"页第&amp;"Times New Roman,常规"&amp;P&amp;"宋体,常规"页</oddHeader>
  </headerFooter>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pageSetUpPr fitToPage="1"/>
  </sheetPr>
  <dimension ref="A1:J29"/>
  <sheetViews>
    <sheetView workbookViewId="0">
      <selection activeCell="A2" sqref="A2:J2"/>
    </sheetView>
  </sheetViews>
  <sheetFormatPr defaultColWidth="9" defaultRowHeight="15.75" customHeight="1" outlineLevelCol="1"/>
  <cols>
    <col min="1" max="1" width="5.75" style="13" customWidth="1"/>
    <col min="2" max="2" width="21.375" style="13" customWidth="1"/>
    <col min="3" max="3" width="7.75" style="13" customWidth="1"/>
    <col min="4" max="4" width="16.5" style="13" customWidth="1"/>
    <col min="5" max="6" width="16.125" style="13" customWidth="1" outlineLevel="1"/>
    <col min="7" max="7" width="13.125" style="13" customWidth="1"/>
    <col min="8" max="8" width="14.625" style="13" customWidth="1" outlineLevel="1"/>
    <col min="9" max="9" width="11" style="13" customWidth="1" outlineLevel="1"/>
    <col min="10" max="10" width="14.625" style="13" customWidth="1"/>
    <col min="11" max="16384" width="9" style="13"/>
  </cols>
  <sheetData>
    <row r="1" spans="1:10">
      <c r="A1" s="15" t="s">
        <v>414</v>
      </c>
      <c r="B1" s="16" t="s">
        <v>452</v>
      </c>
      <c r="C1" s="18"/>
      <c r="D1" s="18"/>
      <c r="E1" s="18"/>
      <c r="F1" s="18"/>
      <c r="G1" s="18"/>
      <c r="H1" s="18"/>
      <c r="I1" s="18"/>
      <c r="J1" s="18"/>
    </row>
    <row r="2" spans="1:10" s="11" customFormat="1" ht="30" customHeight="1">
      <c r="A2" s="607" t="s">
        <v>742</v>
      </c>
      <c r="B2" s="607"/>
      <c r="C2" s="607"/>
      <c r="D2" s="607"/>
      <c r="E2" s="607"/>
      <c r="F2" s="607"/>
      <c r="G2" s="607"/>
      <c r="H2" s="607"/>
      <c r="I2" s="607"/>
      <c r="J2" s="607"/>
    </row>
    <row r="3" spans="1:10" ht="14.1" customHeight="1">
      <c r="A3" s="608" t="e">
        <f>CONCATENATE(#REF!,#REF!,#REF!,#REF!,#REF!,#REF!,#REF!)</f>
        <v>#REF!</v>
      </c>
      <c r="B3" s="608"/>
      <c r="C3" s="608"/>
      <c r="D3" s="608"/>
      <c r="E3" s="608"/>
      <c r="F3" s="608"/>
      <c r="G3" s="608"/>
      <c r="H3" s="618"/>
      <c r="I3" s="618"/>
      <c r="J3" s="618"/>
    </row>
    <row r="4" spans="1:10" ht="15.75" customHeight="1">
      <c r="A4" s="19" t="e">
        <f>#REF!&amp;#REF!</f>
        <v>#REF!</v>
      </c>
      <c r="J4" s="20" t="s">
        <v>275</v>
      </c>
    </row>
    <row r="5" spans="1:10" s="12" customFormat="1" ht="15.75" customHeight="1">
      <c r="A5" s="21" t="s">
        <v>454</v>
      </c>
      <c r="B5" s="21" t="s">
        <v>743</v>
      </c>
      <c r="C5" s="21" t="s">
        <v>638</v>
      </c>
      <c r="D5" s="21" t="s">
        <v>744</v>
      </c>
      <c r="E5" s="23" t="s">
        <v>456</v>
      </c>
      <c r="F5" s="117" t="s">
        <v>582</v>
      </c>
      <c r="G5" s="25" t="s">
        <v>457</v>
      </c>
      <c r="H5" s="21" t="s">
        <v>458</v>
      </c>
      <c r="I5" s="21" t="s">
        <v>460</v>
      </c>
      <c r="J5" s="21" t="s">
        <v>583</v>
      </c>
    </row>
    <row r="6" spans="1:10" ht="15.75" customHeight="1">
      <c r="A6" s="21">
        <v>1</v>
      </c>
      <c r="B6" s="26"/>
      <c r="C6" s="21"/>
      <c r="D6" s="21"/>
      <c r="E6" s="27"/>
      <c r="F6" s="28"/>
      <c r="G6" s="29">
        <f>E6+F6</f>
        <v>0</v>
      </c>
      <c r="H6" s="30">
        <f>G6</f>
        <v>0</v>
      </c>
      <c r="I6" s="30" t="str">
        <f>IF(G6=0,"",(H6-G6)/G6*100)</f>
        <v/>
      </c>
      <c r="J6" s="31"/>
    </row>
    <row r="7" spans="1:10" ht="15.75" customHeight="1">
      <c r="A7" s="31"/>
      <c r="B7" s="26"/>
      <c r="C7" s="48"/>
      <c r="D7" s="48"/>
      <c r="E7" s="27"/>
      <c r="F7" s="28"/>
      <c r="G7" s="29"/>
      <c r="H7" s="30"/>
      <c r="I7" s="30" t="str">
        <f t="shared" ref="I7:I27" si="0">IF(G7=0,"",(H7-G7)/G7*100)</f>
        <v/>
      </c>
      <c r="J7" s="31"/>
    </row>
    <row r="8" spans="1:10" ht="15.75" customHeight="1">
      <c r="A8" s="31"/>
      <c r="B8" s="26"/>
      <c r="C8" s="48"/>
      <c r="D8" s="48"/>
      <c r="E8" s="27"/>
      <c r="F8" s="28"/>
      <c r="G8" s="29"/>
      <c r="H8" s="30"/>
      <c r="I8" s="30" t="str">
        <f t="shared" si="0"/>
        <v/>
      </c>
      <c r="J8" s="31"/>
    </row>
    <row r="9" spans="1:10" ht="15.75" customHeight="1">
      <c r="A9" s="31"/>
      <c r="B9" s="26"/>
      <c r="C9" s="48"/>
      <c r="D9" s="48"/>
      <c r="E9" s="27"/>
      <c r="F9" s="28"/>
      <c r="G9" s="29"/>
      <c r="H9" s="30"/>
      <c r="I9" s="30" t="str">
        <f t="shared" si="0"/>
        <v/>
      </c>
      <c r="J9" s="31"/>
    </row>
    <row r="10" spans="1:10" ht="15.75" customHeight="1">
      <c r="A10" s="31"/>
      <c r="B10" s="26"/>
      <c r="C10" s="48"/>
      <c r="D10" s="48"/>
      <c r="E10" s="27"/>
      <c r="F10" s="28"/>
      <c r="G10" s="29"/>
      <c r="H10" s="30"/>
      <c r="I10" s="30" t="str">
        <f t="shared" si="0"/>
        <v/>
      </c>
      <c r="J10" s="31"/>
    </row>
    <row r="11" spans="1:10" ht="15.75" customHeight="1">
      <c r="A11" s="31"/>
      <c r="B11" s="26"/>
      <c r="C11" s="48"/>
      <c r="D11" s="48"/>
      <c r="E11" s="27"/>
      <c r="F11" s="28"/>
      <c r="G11" s="29"/>
      <c r="H11" s="30"/>
      <c r="I11" s="30" t="str">
        <f t="shared" si="0"/>
        <v/>
      </c>
      <c r="J11" s="31"/>
    </row>
    <row r="12" spans="1:10" ht="15.75" customHeight="1">
      <c r="A12" s="31"/>
      <c r="B12" s="26"/>
      <c r="C12" s="48"/>
      <c r="D12" s="48"/>
      <c r="E12" s="27"/>
      <c r="F12" s="28"/>
      <c r="G12" s="29"/>
      <c r="H12" s="30"/>
      <c r="I12" s="30" t="str">
        <f t="shared" si="0"/>
        <v/>
      </c>
      <c r="J12" s="31"/>
    </row>
    <row r="13" spans="1:10" ht="15.75" customHeight="1">
      <c r="A13" s="31"/>
      <c r="B13" s="26"/>
      <c r="C13" s="48"/>
      <c r="D13" s="48"/>
      <c r="E13" s="27"/>
      <c r="F13" s="28"/>
      <c r="G13" s="29"/>
      <c r="H13" s="30"/>
      <c r="I13" s="30" t="str">
        <f t="shared" si="0"/>
        <v/>
      </c>
      <c r="J13" s="31"/>
    </row>
    <row r="14" spans="1:10" ht="15.75" customHeight="1">
      <c r="A14" s="31"/>
      <c r="B14" s="26"/>
      <c r="C14" s="48"/>
      <c r="D14" s="48"/>
      <c r="E14" s="27"/>
      <c r="F14" s="28"/>
      <c r="G14" s="29"/>
      <c r="H14" s="30"/>
      <c r="I14" s="30" t="str">
        <f t="shared" si="0"/>
        <v/>
      </c>
      <c r="J14" s="31"/>
    </row>
    <row r="15" spans="1:10" ht="15.75" customHeight="1">
      <c r="A15" s="31"/>
      <c r="B15" s="26"/>
      <c r="C15" s="48"/>
      <c r="D15" s="48"/>
      <c r="E15" s="27"/>
      <c r="F15" s="28"/>
      <c r="G15" s="29"/>
      <c r="H15" s="30"/>
      <c r="I15" s="30" t="str">
        <f t="shared" si="0"/>
        <v/>
      </c>
      <c r="J15" s="31"/>
    </row>
    <row r="16" spans="1:10" ht="15.75" customHeight="1">
      <c r="A16" s="31"/>
      <c r="B16" s="26"/>
      <c r="C16" s="48"/>
      <c r="D16" s="48"/>
      <c r="E16" s="27"/>
      <c r="F16" s="28"/>
      <c r="G16" s="29"/>
      <c r="H16" s="30"/>
      <c r="I16" s="30" t="str">
        <f t="shared" si="0"/>
        <v/>
      </c>
      <c r="J16" s="31"/>
    </row>
    <row r="17" spans="1:10" ht="15.75" customHeight="1">
      <c r="A17" s="31"/>
      <c r="B17" s="26"/>
      <c r="C17" s="48"/>
      <c r="D17" s="48"/>
      <c r="E17" s="27"/>
      <c r="F17" s="28"/>
      <c r="G17" s="29"/>
      <c r="H17" s="30"/>
      <c r="I17" s="30" t="str">
        <f t="shared" si="0"/>
        <v/>
      </c>
      <c r="J17" s="31"/>
    </row>
    <row r="18" spans="1:10" ht="15.75" customHeight="1">
      <c r="A18" s="31"/>
      <c r="B18" s="26"/>
      <c r="C18" s="48"/>
      <c r="D18" s="48"/>
      <c r="E18" s="27"/>
      <c r="F18" s="28"/>
      <c r="G18" s="29"/>
      <c r="H18" s="30"/>
      <c r="I18" s="30" t="str">
        <f t="shared" si="0"/>
        <v/>
      </c>
      <c r="J18" s="31"/>
    </row>
    <row r="19" spans="1:10" ht="15.75" customHeight="1">
      <c r="A19" s="31"/>
      <c r="B19" s="26"/>
      <c r="C19" s="48"/>
      <c r="D19" s="48"/>
      <c r="E19" s="27"/>
      <c r="F19" s="28"/>
      <c r="G19" s="29"/>
      <c r="H19" s="30"/>
      <c r="I19" s="30" t="str">
        <f t="shared" si="0"/>
        <v/>
      </c>
      <c r="J19" s="31"/>
    </row>
    <row r="20" spans="1:10" ht="15.75" customHeight="1">
      <c r="A20" s="31"/>
      <c r="B20" s="26"/>
      <c r="C20" s="48"/>
      <c r="D20" s="48"/>
      <c r="E20" s="27"/>
      <c r="F20" s="28"/>
      <c r="G20" s="29"/>
      <c r="H20" s="30"/>
      <c r="I20" s="30" t="str">
        <f t="shared" si="0"/>
        <v/>
      </c>
      <c r="J20" s="31"/>
    </row>
    <row r="21" spans="1:10" ht="15.75" customHeight="1">
      <c r="A21" s="31"/>
      <c r="B21" s="26"/>
      <c r="C21" s="48"/>
      <c r="D21" s="48"/>
      <c r="E21" s="27"/>
      <c r="F21" s="28"/>
      <c r="G21" s="29"/>
      <c r="H21" s="30"/>
      <c r="I21" s="30" t="str">
        <f t="shared" si="0"/>
        <v/>
      </c>
      <c r="J21" s="31"/>
    </row>
    <row r="22" spans="1:10" ht="15.75" customHeight="1">
      <c r="A22" s="31"/>
      <c r="B22" s="26"/>
      <c r="C22" s="48"/>
      <c r="D22" s="48"/>
      <c r="E22" s="27"/>
      <c r="F22" s="28"/>
      <c r="G22" s="29"/>
      <c r="H22" s="30"/>
      <c r="I22" s="30" t="str">
        <f t="shared" si="0"/>
        <v/>
      </c>
      <c r="J22" s="31"/>
    </row>
    <row r="23" spans="1:10" ht="15.75" customHeight="1">
      <c r="A23" s="31"/>
      <c r="B23" s="26"/>
      <c r="C23" s="48"/>
      <c r="D23" s="48"/>
      <c r="E23" s="27"/>
      <c r="F23" s="28"/>
      <c r="G23" s="29"/>
      <c r="H23" s="30"/>
      <c r="I23" s="30" t="str">
        <f t="shared" si="0"/>
        <v/>
      </c>
      <c r="J23" s="31"/>
    </row>
    <row r="24" spans="1:10" ht="15.75" customHeight="1">
      <c r="A24" s="31"/>
      <c r="B24" s="26"/>
      <c r="C24" s="48"/>
      <c r="D24" s="48"/>
      <c r="E24" s="27"/>
      <c r="F24" s="28"/>
      <c r="G24" s="29"/>
      <c r="H24" s="30"/>
      <c r="I24" s="30" t="str">
        <f t="shared" si="0"/>
        <v/>
      </c>
      <c r="J24" s="31"/>
    </row>
    <row r="25" spans="1:10" ht="15.75" customHeight="1">
      <c r="A25" s="31"/>
      <c r="B25" s="26"/>
      <c r="C25" s="48"/>
      <c r="D25" s="48"/>
      <c r="E25" s="27"/>
      <c r="F25" s="28"/>
      <c r="G25" s="29"/>
      <c r="H25" s="30"/>
      <c r="I25" s="30" t="str">
        <f t="shared" si="0"/>
        <v/>
      </c>
      <c r="J25" s="31"/>
    </row>
    <row r="26" spans="1:10" ht="15.75" customHeight="1">
      <c r="A26" s="31"/>
      <c r="B26" s="26"/>
      <c r="C26" s="48"/>
      <c r="D26" s="48"/>
      <c r="E26" s="27"/>
      <c r="F26" s="28"/>
      <c r="G26" s="29"/>
      <c r="H26" s="30"/>
      <c r="I26" s="30"/>
      <c r="J26" s="31"/>
    </row>
    <row r="27" spans="1:10" ht="15.75" customHeight="1">
      <c r="A27" s="619" t="s">
        <v>627</v>
      </c>
      <c r="B27" s="620"/>
      <c r="C27" s="48"/>
      <c r="D27" s="48"/>
      <c r="E27" s="27">
        <f>SUM(E6:E26)</f>
        <v>0</v>
      </c>
      <c r="F27" s="28"/>
      <c r="G27" s="29">
        <f>SUM(G6:G26)</f>
        <v>0</v>
      </c>
      <c r="H27" s="30">
        <f>SUM(H6:H26)</f>
        <v>0</v>
      </c>
      <c r="I27" s="30" t="str">
        <f t="shared" si="0"/>
        <v/>
      </c>
      <c r="J27" s="31"/>
    </row>
    <row r="28" spans="1:10" ht="15.75" customHeight="1">
      <c r="A28" s="34" t="e">
        <f>#REF!&amp;#REF!</f>
        <v>#REF!</v>
      </c>
      <c r="H28" s="19" t="e">
        <f>"评估人员："&amp;#REF!</f>
        <v>#REF!</v>
      </c>
    </row>
    <row r="29" spans="1:10" ht="15.75" customHeight="1">
      <c r="A29" s="34" t="e">
        <f>CONCATENATE(#REF!,#REF!,#REF!,#REF!,#REF!,#REF!,#REF!)</f>
        <v>#REF!</v>
      </c>
    </row>
  </sheetData>
  <mergeCells count="3">
    <mergeCell ref="A2:J2"/>
    <mergeCell ref="A3:J3"/>
    <mergeCell ref="A27:B27"/>
  </mergeCells>
  <phoneticPr fontId="12" type="noConversion"/>
  <hyperlinks>
    <hyperlink ref="A1" location="索引目录!D26" display="返回索引页"/>
    <hyperlink ref="B1" location="流动汇总!B15"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Roman,常规"3-10
&amp;"宋体,常规"共&amp;"Times New Roman,常规"&amp;N&amp;"宋体,常规"页第&amp;"Times New Roman,常规"&amp;P&amp;"宋体,常规"页</oddHeader>
  </headerFooter>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pageSetUpPr fitToPage="1"/>
  </sheetPr>
  <dimension ref="A1:J29"/>
  <sheetViews>
    <sheetView workbookViewId="0">
      <selection activeCell="B7" sqref="B6:H7"/>
    </sheetView>
  </sheetViews>
  <sheetFormatPr defaultColWidth="9" defaultRowHeight="15.75" customHeight="1" outlineLevelCol="1"/>
  <cols>
    <col min="1" max="1" width="5.5" style="13" customWidth="1"/>
    <col min="2" max="2" width="24.25" style="13" customWidth="1"/>
    <col min="3" max="3" width="8.25" style="13" customWidth="1"/>
    <col min="4" max="4" width="17.75" style="13" customWidth="1"/>
    <col min="5" max="5" width="16.125" style="13" customWidth="1" outlineLevel="1"/>
    <col min="6" max="6" width="13.5" style="13" customWidth="1" outlineLevel="1"/>
    <col min="7" max="7" width="13.5" style="13" customWidth="1"/>
    <col min="8" max="8" width="13.5" style="13" customWidth="1" outlineLevel="1"/>
    <col min="9" max="9" width="9.75" style="13" customWidth="1" outlineLevel="1"/>
    <col min="10" max="10" width="15.5" style="13" customWidth="1"/>
    <col min="11" max="16384" width="9" style="13"/>
  </cols>
  <sheetData>
    <row r="1" spans="1:10" ht="11.25" customHeight="1">
      <c r="A1" s="15" t="s">
        <v>414</v>
      </c>
      <c r="B1" s="16" t="s">
        <v>452</v>
      </c>
      <c r="C1" s="16"/>
      <c r="D1" s="16"/>
      <c r="E1" s="18"/>
      <c r="F1" s="18"/>
      <c r="G1" s="18"/>
      <c r="H1" s="18"/>
      <c r="I1" s="18"/>
      <c r="J1" s="18"/>
    </row>
    <row r="2" spans="1:10" s="11" customFormat="1" ht="30" customHeight="1">
      <c r="A2" s="607" t="s">
        <v>745</v>
      </c>
      <c r="B2" s="607"/>
      <c r="C2" s="607"/>
      <c r="D2" s="607"/>
      <c r="E2" s="607"/>
      <c r="F2" s="607"/>
      <c r="G2" s="607"/>
      <c r="H2" s="607"/>
      <c r="I2" s="607"/>
      <c r="J2" s="607"/>
    </row>
    <row r="3" spans="1:10" ht="14.1" customHeight="1">
      <c r="A3" s="608" t="e">
        <f>CONCATENATE(#REF!,#REF!,#REF!,#REF!,#REF!,#REF!,#REF!)</f>
        <v>#REF!</v>
      </c>
      <c r="B3" s="608"/>
      <c r="C3" s="608"/>
      <c r="D3" s="608"/>
      <c r="E3" s="608"/>
      <c r="F3" s="608"/>
      <c r="G3" s="608"/>
      <c r="H3" s="608"/>
      <c r="I3" s="608"/>
      <c r="J3" s="608"/>
    </row>
    <row r="4" spans="1:10" ht="15.75" customHeight="1">
      <c r="A4" s="19" t="e">
        <f>#REF!&amp;#REF!</f>
        <v>#REF!</v>
      </c>
      <c r="J4" s="20" t="s">
        <v>275</v>
      </c>
    </row>
    <row r="5" spans="1:10" s="12" customFormat="1" ht="15.75" customHeight="1">
      <c r="A5" s="21" t="s">
        <v>454</v>
      </c>
      <c r="B5" s="21" t="s">
        <v>743</v>
      </c>
      <c r="C5" s="21" t="s">
        <v>638</v>
      </c>
      <c r="D5" s="21" t="s">
        <v>744</v>
      </c>
      <c r="E5" s="23" t="s">
        <v>456</v>
      </c>
      <c r="F5" s="117" t="s">
        <v>582</v>
      </c>
      <c r="G5" s="25" t="s">
        <v>457</v>
      </c>
      <c r="H5" s="21" t="s">
        <v>458</v>
      </c>
      <c r="I5" s="21" t="s">
        <v>460</v>
      </c>
      <c r="J5" s="21" t="s">
        <v>583</v>
      </c>
    </row>
    <row r="6" spans="1:10" ht="15.75" customHeight="1">
      <c r="A6" s="21">
        <v>1</v>
      </c>
      <c r="B6" s="78"/>
      <c r="C6" s="59"/>
      <c r="D6" s="59"/>
      <c r="E6" s="214"/>
      <c r="F6" s="28"/>
      <c r="G6" s="29"/>
      <c r="H6" s="30"/>
      <c r="I6" s="30" t="str">
        <f t="shared" ref="I6:I27" si="0">IF(G6=0,"",(H6-G6)/G6*100)</f>
        <v/>
      </c>
      <c r="J6" s="31"/>
    </row>
    <row r="7" spans="1:10" ht="15.75" customHeight="1">
      <c r="A7" s="21"/>
      <c r="B7" s="59"/>
      <c r="C7" s="59"/>
      <c r="D7" s="59"/>
      <c r="E7" s="214"/>
      <c r="F7" s="28"/>
      <c r="G7" s="29"/>
      <c r="H7" s="30"/>
      <c r="I7" s="30" t="str">
        <f t="shared" si="0"/>
        <v/>
      </c>
      <c r="J7" s="31"/>
    </row>
    <row r="8" spans="1:10" ht="15.75" customHeight="1">
      <c r="A8" s="21"/>
      <c r="B8" s="26"/>
      <c r="C8" s="26"/>
      <c r="D8" s="26"/>
      <c r="E8" s="27"/>
      <c r="F8" s="28"/>
      <c r="G8" s="29"/>
      <c r="H8" s="30"/>
      <c r="I8" s="30" t="str">
        <f t="shared" si="0"/>
        <v/>
      </c>
      <c r="J8" s="31"/>
    </row>
    <row r="9" spans="1:10" ht="15.75" customHeight="1">
      <c r="A9" s="21"/>
      <c r="B9" s="26"/>
      <c r="C9" s="26"/>
      <c r="D9" s="26"/>
      <c r="E9" s="27"/>
      <c r="F9" s="28"/>
      <c r="G9" s="29"/>
      <c r="H9" s="30"/>
      <c r="I9" s="30" t="str">
        <f t="shared" si="0"/>
        <v/>
      </c>
      <c r="J9" s="31"/>
    </row>
    <row r="10" spans="1:10" ht="15.75" customHeight="1">
      <c r="A10" s="21"/>
      <c r="B10" s="26"/>
      <c r="C10" s="26"/>
      <c r="D10" s="26"/>
      <c r="E10" s="27"/>
      <c r="F10" s="28"/>
      <c r="G10" s="29"/>
      <c r="H10" s="30"/>
      <c r="I10" s="30" t="str">
        <f t="shared" si="0"/>
        <v/>
      </c>
      <c r="J10" s="31"/>
    </row>
    <row r="11" spans="1:10" ht="15.75" customHeight="1">
      <c r="A11" s="21"/>
      <c r="B11" s="26"/>
      <c r="C11" s="26"/>
      <c r="D11" s="26"/>
      <c r="E11" s="27"/>
      <c r="F11" s="28"/>
      <c r="G11" s="29"/>
      <c r="H11" s="30"/>
      <c r="I11" s="30" t="str">
        <f t="shared" si="0"/>
        <v/>
      </c>
      <c r="J11" s="31"/>
    </row>
    <row r="12" spans="1:10" ht="15.75" customHeight="1">
      <c r="A12" s="21"/>
      <c r="B12" s="26"/>
      <c r="C12" s="26"/>
      <c r="D12" s="26"/>
      <c r="E12" s="27"/>
      <c r="F12" s="28"/>
      <c r="G12" s="29"/>
      <c r="H12" s="30"/>
      <c r="I12" s="30" t="str">
        <f t="shared" si="0"/>
        <v/>
      </c>
      <c r="J12" s="31"/>
    </row>
    <row r="13" spans="1:10" ht="15.75" customHeight="1">
      <c r="A13" s="21"/>
      <c r="B13" s="26"/>
      <c r="C13" s="26"/>
      <c r="D13" s="26"/>
      <c r="E13" s="27"/>
      <c r="F13" s="28"/>
      <c r="G13" s="29"/>
      <c r="H13" s="30"/>
      <c r="I13" s="30" t="str">
        <f t="shared" si="0"/>
        <v/>
      </c>
      <c r="J13" s="31"/>
    </row>
    <row r="14" spans="1:10" ht="15.75" customHeight="1">
      <c r="A14" s="21"/>
      <c r="B14" s="26"/>
      <c r="C14" s="26"/>
      <c r="D14" s="26"/>
      <c r="E14" s="27"/>
      <c r="F14" s="28"/>
      <c r="G14" s="29"/>
      <c r="H14" s="30"/>
      <c r="I14" s="30" t="str">
        <f t="shared" si="0"/>
        <v/>
      </c>
      <c r="J14" s="31"/>
    </row>
    <row r="15" spans="1:10" ht="15.75" customHeight="1">
      <c r="A15" s="21"/>
      <c r="B15" s="26"/>
      <c r="C15" s="26"/>
      <c r="D15" s="26"/>
      <c r="E15" s="27"/>
      <c r="F15" s="28"/>
      <c r="G15" s="29"/>
      <c r="H15" s="30"/>
      <c r="I15" s="30" t="str">
        <f t="shared" si="0"/>
        <v/>
      </c>
      <c r="J15" s="31"/>
    </row>
    <row r="16" spans="1:10" ht="15.75" customHeight="1">
      <c r="A16" s="21"/>
      <c r="B16" s="26"/>
      <c r="C16" s="26"/>
      <c r="D16" s="26"/>
      <c r="E16" s="27"/>
      <c r="F16" s="28"/>
      <c r="G16" s="29"/>
      <c r="H16" s="30"/>
      <c r="I16" s="30" t="str">
        <f t="shared" si="0"/>
        <v/>
      </c>
      <c r="J16" s="31"/>
    </row>
    <row r="17" spans="1:10" ht="15.75" customHeight="1">
      <c r="A17" s="21"/>
      <c r="B17" s="26"/>
      <c r="C17" s="26"/>
      <c r="D17" s="26"/>
      <c r="E17" s="27"/>
      <c r="F17" s="28"/>
      <c r="G17" s="29"/>
      <c r="H17" s="30"/>
      <c r="I17" s="30" t="str">
        <f t="shared" si="0"/>
        <v/>
      </c>
      <c r="J17" s="31"/>
    </row>
    <row r="18" spans="1:10" ht="15.75" customHeight="1">
      <c r="A18" s="21"/>
      <c r="B18" s="26"/>
      <c r="C18" s="26"/>
      <c r="D18" s="26"/>
      <c r="E18" s="27"/>
      <c r="F18" s="28"/>
      <c r="G18" s="29"/>
      <c r="H18" s="30"/>
      <c r="I18" s="30" t="str">
        <f t="shared" si="0"/>
        <v/>
      </c>
      <c r="J18" s="31"/>
    </row>
    <row r="19" spans="1:10" ht="15.75" customHeight="1">
      <c r="A19" s="21"/>
      <c r="B19" s="26"/>
      <c r="C19" s="26"/>
      <c r="D19" s="26"/>
      <c r="E19" s="27"/>
      <c r="F19" s="28"/>
      <c r="G19" s="29"/>
      <c r="H19" s="30"/>
      <c r="I19" s="30"/>
      <c r="J19" s="31"/>
    </row>
    <row r="20" spans="1:10" ht="15.75" customHeight="1">
      <c r="A20" s="21"/>
      <c r="B20" s="26"/>
      <c r="C20" s="26"/>
      <c r="D20" s="26"/>
      <c r="E20" s="27"/>
      <c r="F20" s="28"/>
      <c r="G20" s="29"/>
      <c r="H20" s="30"/>
      <c r="I20" s="30"/>
      <c r="J20" s="31"/>
    </row>
    <row r="21" spans="1:10" ht="15.75" customHeight="1">
      <c r="A21" s="21"/>
      <c r="B21" s="26"/>
      <c r="C21" s="26"/>
      <c r="D21" s="26"/>
      <c r="E21" s="27"/>
      <c r="F21" s="28"/>
      <c r="G21" s="29"/>
      <c r="H21" s="30"/>
      <c r="I21" s="30"/>
      <c r="J21" s="31"/>
    </row>
    <row r="22" spans="1:10" ht="15.75" customHeight="1">
      <c r="A22" s="21"/>
      <c r="B22" s="26"/>
      <c r="C22" s="26"/>
      <c r="D22" s="26"/>
      <c r="E22" s="27"/>
      <c r="F22" s="28"/>
      <c r="G22" s="29"/>
      <c r="H22" s="30"/>
      <c r="I22" s="30"/>
      <c r="J22" s="31"/>
    </row>
    <row r="23" spans="1:10" ht="15.75" customHeight="1">
      <c r="A23" s="21"/>
      <c r="B23" s="26"/>
      <c r="C23" s="26"/>
      <c r="D23" s="26"/>
      <c r="E23" s="27"/>
      <c r="F23" s="28"/>
      <c r="G23" s="29"/>
      <c r="H23" s="30"/>
      <c r="I23" s="30"/>
      <c r="J23" s="31"/>
    </row>
    <row r="24" spans="1:10" ht="15.75" customHeight="1">
      <c r="A24" s="21"/>
      <c r="B24" s="26"/>
      <c r="C24" s="26"/>
      <c r="D24" s="26"/>
      <c r="E24" s="27"/>
      <c r="F24" s="28"/>
      <c r="G24" s="29"/>
      <c r="H24" s="30"/>
      <c r="I24" s="30" t="str">
        <f t="shared" si="0"/>
        <v/>
      </c>
      <c r="J24" s="31"/>
    </row>
    <row r="25" spans="1:10" ht="15.75" customHeight="1">
      <c r="A25" s="21"/>
      <c r="B25" s="26"/>
      <c r="C25" s="26"/>
      <c r="D25" s="26"/>
      <c r="E25" s="27"/>
      <c r="F25" s="28"/>
      <c r="G25" s="29"/>
      <c r="H25" s="30"/>
      <c r="I25" s="30" t="str">
        <f t="shared" si="0"/>
        <v/>
      </c>
      <c r="J25" s="31"/>
    </row>
    <row r="26" spans="1:10" ht="15.75" customHeight="1">
      <c r="A26" s="21"/>
      <c r="B26" s="26"/>
      <c r="C26" s="26"/>
      <c r="D26" s="26"/>
      <c r="E26" s="27"/>
      <c r="F26" s="28"/>
      <c r="G26" s="29"/>
      <c r="H26" s="30"/>
      <c r="I26" s="30"/>
      <c r="J26" s="31"/>
    </row>
    <row r="27" spans="1:10" ht="15.75" customHeight="1">
      <c r="A27" s="619" t="s">
        <v>627</v>
      </c>
      <c r="B27" s="620"/>
      <c r="C27" s="21"/>
      <c r="D27" s="21"/>
      <c r="E27" s="27">
        <f>SUM(E6:E26)</f>
        <v>0</v>
      </c>
      <c r="F27" s="28"/>
      <c r="G27" s="29">
        <f>SUM(G6:G26)</f>
        <v>0</v>
      </c>
      <c r="H27" s="30">
        <f>SUM(H6:H26)</f>
        <v>0</v>
      </c>
      <c r="I27" s="30" t="str">
        <f t="shared" si="0"/>
        <v/>
      </c>
      <c r="J27" s="31"/>
    </row>
    <row r="28" spans="1:10" ht="15.75" customHeight="1">
      <c r="A28" s="34" t="e">
        <f>#REF!&amp;#REF!</f>
        <v>#REF!</v>
      </c>
      <c r="H28" s="19" t="e">
        <f>"评估人员："&amp;#REF!</f>
        <v>#REF!</v>
      </c>
    </row>
    <row r="29" spans="1:10" ht="15.75" customHeight="1">
      <c r="A29" s="34" t="e">
        <f>CONCATENATE(#REF!,#REF!,#REF!,#REF!,#REF!,#REF!,#REF!)</f>
        <v>#REF!</v>
      </c>
    </row>
  </sheetData>
  <mergeCells count="3">
    <mergeCell ref="A2:J2"/>
    <mergeCell ref="A3:J3"/>
    <mergeCell ref="A27:B27"/>
  </mergeCells>
  <phoneticPr fontId="12" type="noConversion"/>
  <hyperlinks>
    <hyperlink ref="A1" location="索引目录!D27" display="返回索引页"/>
    <hyperlink ref="B1" location="流动汇总!B16" display="返回"/>
  </hyperlinks>
  <printOptions horizontalCentered="1"/>
  <pageMargins left="0.35433070866141703" right="0.35433070866141703" top="0.78740157480314998" bottom="0.78740157480314998" header="1.0629921259842501" footer="0.511811023622047"/>
  <pageSetup paperSize="9" scale="95" fitToHeight="0" orientation="landscape"/>
  <headerFooter alignWithMargins="0">
    <oddHeader>&amp;R&amp;"宋体,常规"&amp;10表&amp;"Times New Roman,常规"3-11
&amp;"宋体,常规"共&amp;"Times New Roman,常规"&amp;N&amp;"宋体,常规"页第&amp;"Times New Roman,常规"&amp;P&amp;"宋体,常规"页</oddHeader>
  </headerFooter>
  <legacy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0"/>
    <pageSetUpPr fitToPage="1"/>
  </sheetPr>
  <dimension ref="A1:G29"/>
  <sheetViews>
    <sheetView zoomScale="85" zoomScaleNormal="85" workbookViewId="0">
      <selection activeCell="A2" sqref="A2:G2"/>
    </sheetView>
  </sheetViews>
  <sheetFormatPr defaultColWidth="9" defaultRowHeight="15.75" customHeight="1" outlineLevelCol="1"/>
  <cols>
    <col min="1" max="1" width="8.25" style="13" customWidth="1"/>
    <col min="2" max="2" width="30" style="13" customWidth="1"/>
    <col min="3" max="3" width="19.125" style="13" hidden="1" customWidth="1" outlineLevel="1"/>
    <col min="4" max="4" width="21" style="13" customWidth="1" collapsed="1"/>
    <col min="5" max="7" width="21" style="13" customWidth="1"/>
    <col min="8" max="16384" width="9" style="13"/>
  </cols>
  <sheetData>
    <row r="1" spans="1:7">
      <c r="A1" s="15" t="s">
        <v>414</v>
      </c>
      <c r="B1" s="113" t="s">
        <v>452</v>
      </c>
      <c r="C1" s="18"/>
      <c r="D1" s="18"/>
      <c r="E1" s="18"/>
      <c r="F1" s="18"/>
      <c r="G1" s="18"/>
    </row>
    <row r="2" spans="1:7" s="11" customFormat="1" ht="30" customHeight="1">
      <c r="A2" s="607" t="s">
        <v>746</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63" t="s">
        <v>456</v>
      </c>
      <c r="D5" s="54" t="s">
        <v>457</v>
      </c>
      <c r="E5" s="54" t="s">
        <v>458</v>
      </c>
      <c r="F5" s="54" t="s">
        <v>459</v>
      </c>
      <c r="G5" s="54" t="s">
        <v>460</v>
      </c>
    </row>
    <row r="6" spans="1:7" ht="15.75" customHeight="1">
      <c r="A6" s="54" t="s">
        <v>747</v>
      </c>
      <c r="B6" s="31" t="s">
        <v>748</v>
      </c>
      <c r="C6" s="254">
        <f>可供出售金融资产汇总!C27</f>
        <v>0</v>
      </c>
      <c r="D6" s="216">
        <f>可供出售金融资产汇总!D27</f>
        <v>0</v>
      </c>
      <c r="E6" s="216">
        <f>可供出售金融资产汇总!E27</f>
        <v>0</v>
      </c>
      <c r="F6" s="216">
        <f>E6-D6</f>
        <v>0</v>
      </c>
      <c r="G6" s="30" t="str">
        <f>IF(D6=0,"",F6/D6*100)</f>
        <v/>
      </c>
    </row>
    <row r="7" spans="1:7" ht="15.75" customHeight="1">
      <c r="A7" s="54" t="s">
        <v>749</v>
      </c>
      <c r="B7" s="31" t="s">
        <v>750</v>
      </c>
      <c r="C7" s="254">
        <f>持有到期投资!G27</f>
        <v>0</v>
      </c>
      <c r="D7" s="216">
        <f>持有到期投资!I27</f>
        <v>0</v>
      </c>
      <c r="E7" s="216">
        <f>持有到期投资!J27</f>
        <v>0</v>
      </c>
      <c r="F7" s="216">
        <f t="shared" ref="F7:F22" si="0">E7-D7</f>
        <v>0</v>
      </c>
      <c r="G7" s="30" t="str">
        <f t="shared" ref="G7:G22" si="1">IF(D7=0,"",F7/D7*100)</f>
        <v/>
      </c>
    </row>
    <row r="8" spans="1:7" ht="15.75" customHeight="1">
      <c r="A8" s="54" t="s">
        <v>751</v>
      </c>
      <c r="B8" s="31" t="s">
        <v>752</v>
      </c>
      <c r="C8" s="254">
        <f>长期应收!E27</f>
        <v>0</v>
      </c>
      <c r="D8" s="216">
        <f>长期应收!G27</f>
        <v>0</v>
      </c>
      <c r="E8" s="216">
        <f>长期应收!H27</f>
        <v>0</v>
      </c>
      <c r="F8" s="216">
        <f t="shared" si="0"/>
        <v>0</v>
      </c>
      <c r="G8" s="30" t="str">
        <f t="shared" si="1"/>
        <v/>
      </c>
    </row>
    <row r="9" spans="1:7" ht="15.75" customHeight="1">
      <c r="A9" s="54" t="s">
        <v>753</v>
      </c>
      <c r="B9" s="31" t="s">
        <v>754</v>
      </c>
      <c r="C9" s="254">
        <f>股权投资!G27</f>
        <v>0</v>
      </c>
      <c r="D9" s="216">
        <f>股权投资!I27</f>
        <v>0</v>
      </c>
      <c r="E9" s="216">
        <f>股权投资!J27</f>
        <v>0</v>
      </c>
      <c r="F9" s="216">
        <f t="shared" si="0"/>
        <v>0</v>
      </c>
      <c r="G9" s="30" t="str">
        <f t="shared" si="1"/>
        <v/>
      </c>
    </row>
    <row r="10" spans="1:7" ht="15.75" customHeight="1">
      <c r="A10" s="54" t="s">
        <v>755</v>
      </c>
      <c r="B10" s="31" t="s">
        <v>756</v>
      </c>
      <c r="C10" s="254">
        <f>投资性房地产!AC46</f>
        <v>0</v>
      </c>
      <c r="D10" s="216">
        <f>投资性房地产!AG46</f>
        <v>0</v>
      </c>
      <c r="E10" s="216">
        <f>投资性房地产!AJ46</f>
        <v>0</v>
      </c>
      <c r="F10" s="216">
        <f t="shared" si="0"/>
        <v>0</v>
      </c>
      <c r="G10" s="30" t="str">
        <f t="shared" si="1"/>
        <v/>
      </c>
    </row>
    <row r="11" spans="1:7" ht="15.75" customHeight="1">
      <c r="A11" s="54" t="s">
        <v>757</v>
      </c>
      <c r="B11" s="31" t="s">
        <v>758</v>
      </c>
      <c r="C11" s="254" t="e">
        <f>固定资产汇总!D27</f>
        <v>#REF!</v>
      </c>
      <c r="D11" s="216" t="e">
        <f>固定资产汇总!F27</f>
        <v>#REF!</v>
      </c>
      <c r="E11" s="216" t="e">
        <f>固定资产汇总!H27</f>
        <v>#REF!</v>
      </c>
      <c r="F11" s="216" t="e">
        <f t="shared" si="0"/>
        <v>#REF!</v>
      </c>
      <c r="G11" s="30" t="e">
        <f t="shared" si="1"/>
        <v>#REF!</v>
      </c>
    </row>
    <row r="12" spans="1:7" ht="15.75" customHeight="1">
      <c r="A12" s="54" t="s">
        <v>759</v>
      </c>
      <c r="B12" s="31" t="s">
        <v>760</v>
      </c>
      <c r="C12" s="254">
        <f>在建工程汇总!C27</f>
        <v>0</v>
      </c>
      <c r="D12" s="216">
        <f>在建工程汇总!D27</f>
        <v>0</v>
      </c>
      <c r="E12" s="216">
        <f>在建工程汇总!E27</f>
        <v>0</v>
      </c>
      <c r="F12" s="216">
        <f t="shared" si="0"/>
        <v>0</v>
      </c>
      <c r="G12" s="30" t="str">
        <f t="shared" si="1"/>
        <v/>
      </c>
    </row>
    <row r="13" spans="1:7" ht="15.75" customHeight="1">
      <c r="A13" s="54" t="s">
        <v>761</v>
      </c>
      <c r="B13" s="31" t="s">
        <v>762</v>
      </c>
      <c r="C13" s="254">
        <f>工程物资!G27</f>
        <v>0</v>
      </c>
      <c r="D13" s="216">
        <f>工程物资!K27</f>
        <v>0</v>
      </c>
      <c r="E13" s="216">
        <f>工程物资!N27</f>
        <v>0</v>
      </c>
      <c r="F13" s="216">
        <f t="shared" si="0"/>
        <v>0</v>
      </c>
      <c r="G13" s="30" t="str">
        <f t="shared" si="1"/>
        <v/>
      </c>
    </row>
    <row r="14" spans="1:7" ht="15.75" customHeight="1">
      <c r="A14" s="54" t="s">
        <v>763</v>
      </c>
      <c r="B14" s="31" t="s">
        <v>764</v>
      </c>
      <c r="C14" s="254">
        <f>固定资产清理!D27</f>
        <v>0</v>
      </c>
      <c r="D14" s="216">
        <f>固定资产清理!F27</f>
        <v>0</v>
      </c>
      <c r="E14" s="216">
        <f>固定资产清理!G27</f>
        <v>0</v>
      </c>
      <c r="F14" s="216">
        <f t="shared" si="0"/>
        <v>0</v>
      </c>
      <c r="G14" s="30" t="str">
        <f t="shared" si="1"/>
        <v/>
      </c>
    </row>
    <row r="15" spans="1:7" ht="15.75" customHeight="1">
      <c r="A15" s="54" t="s">
        <v>765</v>
      </c>
      <c r="B15" s="31" t="s">
        <v>766</v>
      </c>
      <c r="C15" s="254">
        <f>生产性生物资产!N27</f>
        <v>0</v>
      </c>
      <c r="D15" s="216">
        <f>生产性生物资产!R27</f>
        <v>0</v>
      </c>
      <c r="E15" s="216">
        <f>生产性生物资产!U27</f>
        <v>0</v>
      </c>
      <c r="F15" s="216">
        <f t="shared" si="0"/>
        <v>0</v>
      </c>
      <c r="G15" s="30" t="str">
        <f t="shared" si="1"/>
        <v/>
      </c>
    </row>
    <row r="16" spans="1:7" ht="15.75" customHeight="1">
      <c r="A16" s="54" t="s">
        <v>767</v>
      </c>
      <c r="B16" s="31" t="s">
        <v>768</v>
      </c>
      <c r="C16" s="254">
        <f>油气资产!L27</f>
        <v>0</v>
      </c>
      <c r="D16" s="216">
        <f>油气资产!P27</f>
        <v>0</v>
      </c>
      <c r="E16" s="216">
        <f>油气资产!S27</f>
        <v>0</v>
      </c>
      <c r="F16" s="216">
        <f t="shared" si="0"/>
        <v>0</v>
      </c>
      <c r="G16" s="30" t="str">
        <f t="shared" si="1"/>
        <v/>
      </c>
    </row>
    <row r="17" spans="1:7" ht="15.75" customHeight="1">
      <c r="A17" s="54" t="s">
        <v>769</v>
      </c>
      <c r="B17" s="31" t="s">
        <v>770</v>
      </c>
      <c r="C17" s="254">
        <f>无形资产汇总!C27</f>
        <v>0</v>
      </c>
      <c r="D17" s="216">
        <f>无形资产汇总!D27</f>
        <v>0</v>
      </c>
      <c r="E17" s="216">
        <f>无形资产汇总!E27</f>
        <v>0</v>
      </c>
      <c r="F17" s="255">
        <f t="shared" si="0"/>
        <v>0</v>
      </c>
      <c r="G17" s="30" t="str">
        <f t="shared" si="1"/>
        <v/>
      </c>
    </row>
    <row r="18" spans="1:7" ht="15.75" customHeight="1">
      <c r="A18" s="54" t="s">
        <v>771</v>
      </c>
      <c r="B18" s="31" t="s">
        <v>772</v>
      </c>
      <c r="C18" s="254">
        <f>开发支出!D27</f>
        <v>0</v>
      </c>
      <c r="D18" s="216">
        <f>开发支出!F27</f>
        <v>0</v>
      </c>
      <c r="E18" s="216">
        <f>开发支出!G27</f>
        <v>0</v>
      </c>
      <c r="F18" s="216">
        <f t="shared" si="0"/>
        <v>0</v>
      </c>
      <c r="G18" s="30" t="str">
        <f t="shared" si="1"/>
        <v/>
      </c>
    </row>
    <row r="19" spans="1:7" ht="15.75" customHeight="1">
      <c r="A19" s="54" t="s">
        <v>773</v>
      </c>
      <c r="B19" s="31" t="s">
        <v>774</v>
      </c>
      <c r="C19" s="254">
        <f>商誉!D27</f>
        <v>0</v>
      </c>
      <c r="D19" s="216">
        <f>商誉!F27</f>
        <v>0</v>
      </c>
      <c r="E19" s="216">
        <f>商誉!G27</f>
        <v>0</v>
      </c>
      <c r="F19" s="216">
        <f t="shared" si="0"/>
        <v>0</v>
      </c>
      <c r="G19" s="30" t="str">
        <f t="shared" si="1"/>
        <v/>
      </c>
    </row>
    <row r="20" spans="1:7" ht="15.75" customHeight="1">
      <c r="A20" s="54" t="s">
        <v>775</v>
      </c>
      <c r="B20" s="31" t="s">
        <v>776</v>
      </c>
      <c r="C20" s="254">
        <f>长期待摊费用!F27</f>
        <v>0</v>
      </c>
      <c r="D20" s="255">
        <f>长期待摊费用!H27</f>
        <v>0</v>
      </c>
      <c r="E20" s="216">
        <f>长期待摊费用!J27</f>
        <v>0</v>
      </c>
      <c r="F20" s="216">
        <f t="shared" si="0"/>
        <v>0</v>
      </c>
      <c r="G20" s="30" t="str">
        <f t="shared" si="1"/>
        <v/>
      </c>
    </row>
    <row r="21" spans="1:7" ht="15.75" customHeight="1">
      <c r="A21" s="54" t="s">
        <v>777</v>
      </c>
      <c r="B21" s="31" t="s">
        <v>778</v>
      </c>
      <c r="C21" s="254">
        <f>递延所得税资产!D27</f>
        <v>0</v>
      </c>
      <c r="D21" s="255">
        <f>递延所得税资产!F27</f>
        <v>0</v>
      </c>
      <c r="E21" s="216">
        <f>递延所得税资产!G27</f>
        <v>0</v>
      </c>
      <c r="F21" s="216">
        <f t="shared" si="0"/>
        <v>0</v>
      </c>
      <c r="G21" s="30" t="str">
        <f t="shared" si="1"/>
        <v/>
      </c>
    </row>
    <row r="22" spans="1:7" ht="15.75" customHeight="1">
      <c r="A22" s="54" t="s">
        <v>779</v>
      </c>
      <c r="B22" s="31" t="s">
        <v>780</v>
      </c>
      <c r="C22" s="254">
        <f>其他非流动资产!D27</f>
        <v>0</v>
      </c>
      <c r="D22" s="255">
        <f>其他非流动资产!F27</f>
        <v>0</v>
      </c>
      <c r="E22" s="216">
        <f>其他非流动资产!G27</f>
        <v>0</v>
      </c>
      <c r="F22" s="216">
        <f t="shared" si="0"/>
        <v>0</v>
      </c>
      <c r="G22" s="30" t="str">
        <f t="shared" si="1"/>
        <v/>
      </c>
    </row>
    <row r="23" spans="1:7" ht="15.75" customHeight="1">
      <c r="A23" s="21"/>
      <c r="B23" s="31"/>
      <c r="C23" s="254"/>
      <c r="D23" s="255"/>
      <c r="E23" s="216"/>
      <c r="F23" s="216"/>
      <c r="G23" s="57"/>
    </row>
    <row r="24" spans="1:7" ht="15.75" customHeight="1">
      <c r="A24" s="21"/>
      <c r="B24" s="31"/>
      <c r="C24" s="254"/>
      <c r="D24" s="255"/>
      <c r="E24" s="216"/>
      <c r="F24" s="216"/>
      <c r="G24" s="57"/>
    </row>
    <row r="25" spans="1:7" ht="15.75" customHeight="1">
      <c r="A25" s="54"/>
      <c r="B25" s="54"/>
      <c r="C25" s="254"/>
      <c r="D25" s="255"/>
      <c r="E25" s="216"/>
      <c r="F25" s="216"/>
      <c r="G25" s="57"/>
    </row>
    <row r="26" spans="1:7" ht="15.75" customHeight="1">
      <c r="A26" s="54"/>
      <c r="B26" s="54"/>
      <c r="C26" s="254"/>
      <c r="D26" s="255"/>
      <c r="E26" s="216"/>
      <c r="F26" s="216"/>
      <c r="G26" s="57"/>
    </row>
    <row r="27" spans="1:7" ht="15.75" customHeight="1">
      <c r="A27" s="54" t="s">
        <v>781</v>
      </c>
      <c r="B27" s="21" t="s">
        <v>312</v>
      </c>
      <c r="C27" s="254" t="e">
        <f>SUM(C6:C26)</f>
        <v>#REF!</v>
      </c>
      <c r="D27" s="255" t="e">
        <f>SUM(D6:D26)</f>
        <v>#REF!</v>
      </c>
      <c r="E27" s="216" t="e">
        <f>SUM(E6:E26)</f>
        <v>#REF!</v>
      </c>
      <c r="F27" s="216" t="e">
        <f>SUM(F6:F26)</f>
        <v>#REF!</v>
      </c>
      <c r="G27" s="30" t="e">
        <f>IF(D27=0,"",F27/D27*100)</f>
        <v>#REF!</v>
      </c>
    </row>
    <row r="28" spans="1:7" ht="15.75" customHeight="1">
      <c r="A28" s="34" t="e">
        <f>#REF!&amp;#REF!</f>
        <v>#REF!</v>
      </c>
      <c r="E28" s="19"/>
    </row>
    <row r="29" spans="1:7" ht="15.75" customHeight="1">
      <c r="A29" s="34" t="e">
        <f>CONCATENATE(#REF!,#REF!,#REF!,#REF!,#REF!,#REF!,#REF!)</f>
        <v>#REF!</v>
      </c>
    </row>
  </sheetData>
  <mergeCells count="2">
    <mergeCell ref="A2:G2"/>
    <mergeCell ref="A3:G3"/>
  </mergeCells>
  <phoneticPr fontId="12" type="noConversion"/>
  <hyperlinks>
    <hyperlink ref="A1" location="索引目录!C28" display="返回索引页"/>
    <hyperlink ref="B6" location="可供出售金融资产汇总!B1" display="可供出售金融资产"/>
    <hyperlink ref="B7" location="持有到期投资!B1" display="持有至到期投资"/>
    <hyperlink ref="B8" location="长期应收!B1" display="长期应收款"/>
    <hyperlink ref="B1" location="分类汇总!B20" display="返回"/>
    <hyperlink ref="B9" location="股权投资!B1" display="长期股权投资"/>
    <hyperlink ref="B10" location="投资性房地产!B1" display="投资性房地产"/>
    <hyperlink ref="B11" location="固定资产汇总!B1" display="固定资产"/>
    <hyperlink ref="B12" location="在建工程汇总!B1" display="在建工程"/>
    <hyperlink ref="B13" location="工程物资!B1" display="工程物资"/>
    <hyperlink ref="B14" location="固定资产清理!B1" display="固定资产清理"/>
    <hyperlink ref="B15" location="生产性生物资产!B1" display="生产性生物资产"/>
    <hyperlink ref="B16" location="油气资产!B1" display="油气资产"/>
    <hyperlink ref="B17" location="无形资产汇总!B1" display="无形资产"/>
    <hyperlink ref="B18" location="开发支出!B1" display="开发支出"/>
    <hyperlink ref="B19" location="商誉!B1" display="商誉"/>
    <hyperlink ref="B20" location="长期待摊费用!B1" display="长期待摊费用"/>
    <hyperlink ref="B21" location="递延所得税资产!B1" display="递延所得税资产"/>
    <hyperlink ref="B22" location="其他非流动资产!B1" display="其他非流动资产"/>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Roman,常规"4
&amp;"宋体,常规"共&amp;"Times New Roman,常规"&amp;N&amp;"宋体,常规"页第&amp;"Times New Roman,常规"&amp;P&amp;"宋体,常规"页</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10"/>
    <pageSetUpPr fitToPage="1"/>
  </sheetPr>
  <dimension ref="A1:G29"/>
  <sheetViews>
    <sheetView zoomScale="85" zoomScaleNormal="85" workbookViewId="0">
      <selection activeCell="A2" sqref="A2:L2"/>
    </sheetView>
  </sheetViews>
  <sheetFormatPr defaultColWidth="9" defaultRowHeight="15.75" customHeight="1" outlineLevelCol="1"/>
  <cols>
    <col min="1" max="1" width="6.25" style="13" customWidth="1"/>
    <col min="2" max="2" width="28.5" style="13" customWidth="1"/>
    <col min="3" max="3" width="19.125" style="13" hidden="1" customWidth="1" outlineLevel="1"/>
    <col min="4" max="4" width="22.375" style="13" customWidth="1" collapsed="1"/>
    <col min="5" max="7" width="22.375" style="13" customWidth="1"/>
    <col min="8" max="16384" width="9" style="13"/>
  </cols>
  <sheetData>
    <row r="1" spans="1:7">
      <c r="A1" s="15" t="s">
        <v>414</v>
      </c>
      <c r="B1" s="15" t="s">
        <v>782</v>
      </c>
      <c r="C1" s="18"/>
      <c r="D1" s="18"/>
      <c r="E1" s="18"/>
      <c r="F1" s="18"/>
      <c r="G1" s="18"/>
    </row>
    <row r="2" spans="1:7" s="11" customFormat="1" ht="30" customHeight="1">
      <c r="A2" s="607" t="s">
        <v>783</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55" t="s">
        <v>456</v>
      </c>
      <c r="D5" s="54" t="s">
        <v>457</v>
      </c>
      <c r="E5" s="54" t="s">
        <v>458</v>
      </c>
      <c r="F5" s="56" t="s">
        <v>459</v>
      </c>
      <c r="G5" s="54" t="s">
        <v>460</v>
      </c>
    </row>
    <row r="6" spans="1:7" ht="15.75" customHeight="1">
      <c r="A6" s="54" t="s">
        <v>784</v>
      </c>
      <c r="B6" s="31" t="s">
        <v>785</v>
      </c>
      <c r="C6" s="27">
        <f>'可出售-股票'!H27</f>
        <v>0</v>
      </c>
      <c r="D6" s="29">
        <f>'可出售-股票'!J27</f>
        <v>0</v>
      </c>
      <c r="E6" s="30">
        <f>'可出售-股票'!K27</f>
        <v>0</v>
      </c>
      <c r="F6" s="30">
        <f>E6-D6</f>
        <v>0</v>
      </c>
      <c r="G6" s="57" t="str">
        <f>IF(D6=0,"",F6/D6*100)</f>
        <v/>
      </c>
    </row>
    <row r="7" spans="1:7" ht="15.75" customHeight="1">
      <c r="A7" s="54" t="s">
        <v>786</v>
      </c>
      <c r="B7" s="31" t="s">
        <v>787</v>
      </c>
      <c r="C7" s="27">
        <f>'可出售-债券'!G27</f>
        <v>0</v>
      </c>
      <c r="D7" s="29">
        <f>'可出售-债券'!I27</f>
        <v>0</v>
      </c>
      <c r="E7" s="30">
        <f>'可出售-债券'!J27</f>
        <v>0</v>
      </c>
      <c r="F7" s="30">
        <f>E7-D7</f>
        <v>0</v>
      </c>
      <c r="G7" s="57" t="str">
        <f>IF(D7=0,"",F7/D7*100)</f>
        <v/>
      </c>
    </row>
    <row r="8" spans="1:7" ht="15.75" customHeight="1">
      <c r="A8" s="54" t="s">
        <v>788</v>
      </c>
      <c r="B8" s="31" t="s">
        <v>789</v>
      </c>
      <c r="C8" s="27">
        <f>'可出售-其他'!G27</f>
        <v>0</v>
      </c>
      <c r="D8" s="29">
        <f>'可出售-其他'!I27</f>
        <v>0</v>
      </c>
      <c r="E8" s="30">
        <f>'可出售-其他'!J27</f>
        <v>0</v>
      </c>
      <c r="F8" s="30">
        <f>E8-D8</f>
        <v>0</v>
      </c>
      <c r="G8" s="57" t="str">
        <f>IF(D8=0,"",F8/D8*100)</f>
        <v/>
      </c>
    </row>
    <row r="9" spans="1:7" ht="15.75" customHeight="1">
      <c r="A9" s="21"/>
      <c r="B9" s="31"/>
      <c r="C9" s="27"/>
      <c r="D9" s="29"/>
      <c r="E9" s="30"/>
      <c r="F9" s="30"/>
      <c r="G9" s="57"/>
    </row>
    <row r="10" spans="1:7" ht="15.75" customHeight="1">
      <c r="A10" s="21"/>
      <c r="B10" s="31"/>
      <c r="C10" s="27"/>
      <c r="D10" s="29"/>
      <c r="E10" s="30"/>
      <c r="F10" s="30"/>
      <c r="G10" s="57"/>
    </row>
    <row r="11" spans="1:7" ht="15.75" customHeight="1">
      <c r="A11" s="21"/>
      <c r="B11" s="31"/>
      <c r="C11" s="27"/>
      <c r="D11" s="29"/>
      <c r="E11" s="30"/>
      <c r="F11" s="30"/>
      <c r="G11" s="57"/>
    </row>
    <row r="12" spans="1:7" ht="15.75" customHeight="1">
      <c r="A12" s="21"/>
      <c r="B12" s="31"/>
      <c r="C12" s="27"/>
      <c r="D12" s="29"/>
      <c r="E12" s="30"/>
      <c r="F12" s="30"/>
      <c r="G12" s="57"/>
    </row>
    <row r="13" spans="1:7" ht="15.75" customHeight="1">
      <c r="A13" s="21"/>
      <c r="B13" s="31"/>
      <c r="C13" s="27"/>
      <c r="D13" s="29"/>
      <c r="E13" s="30"/>
      <c r="F13" s="30"/>
      <c r="G13" s="57"/>
    </row>
    <row r="14" spans="1:7" ht="15.75" customHeight="1">
      <c r="A14" s="21"/>
      <c r="B14" s="31"/>
      <c r="C14" s="27"/>
      <c r="D14" s="29"/>
      <c r="E14" s="30"/>
      <c r="F14" s="30"/>
      <c r="G14" s="57"/>
    </row>
    <row r="15" spans="1:7" ht="15.75" customHeight="1">
      <c r="A15" s="21"/>
      <c r="B15" s="31"/>
      <c r="C15" s="27"/>
      <c r="D15" s="29"/>
      <c r="E15" s="30"/>
      <c r="F15" s="30"/>
      <c r="G15" s="57"/>
    </row>
    <row r="16" spans="1:7" ht="15.75" customHeight="1">
      <c r="A16" s="21"/>
      <c r="B16" s="31"/>
      <c r="C16" s="27"/>
      <c r="D16" s="29"/>
      <c r="E16" s="30"/>
      <c r="F16" s="30"/>
      <c r="G16" s="57"/>
    </row>
    <row r="17" spans="1:7" ht="15.75" customHeight="1">
      <c r="A17" s="21"/>
      <c r="B17" s="31"/>
      <c r="C17" s="27"/>
      <c r="D17" s="29"/>
      <c r="E17" s="30"/>
      <c r="F17" s="30"/>
      <c r="G17" s="57"/>
    </row>
    <row r="18" spans="1:7" ht="15.75" customHeight="1">
      <c r="A18" s="21"/>
      <c r="B18" s="31"/>
      <c r="C18" s="27"/>
      <c r="D18" s="29"/>
      <c r="E18" s="30"/>
      <c r="F18" s="30"/>
      <c r="G18" s="57"/>
    </row>
    <row r="19" spans="1:7" ht="15.75" customHeight="1">
      <c r="A19" s="21"/>
      <c r="B19" s="31"/>
      <c r="C19" s="27"/>
      <c r="D19" s="29"/>
      <c r="E19" s="30"/>
      <c r="F19" s="30"/>
      <c r="G19" s="57"/>
    </row>
    <row r="20" spans="1:7" ht="15.75" customHeight="1">
      <c r="A20" s="21"/>
      <c r="B20" s="31"/>
      <c r="C20" s="27"/>
      <c r="D20" s="29"/>
      <c r="E20" s="30"/>
      <c r="F20" s="30"/>
      <c r="G20" s="57"/>
    </row>
    <row r="21" spans="1:7" ht="15.75" customHeight="1">
      <c r="A21" s="21"/>
      <c r="B21" s="31"/>
      <c r="C21" s="27"/>
      <c r="D21" s="29"/>
      <c r="E21" s="30"/>
      <c r="F21" s="30"/>
      <c r="G21" s="57"/>
    </row>
    <row r="22" spans="1:7" ht="15.75" customHeight="1">
      <c r="A22" s="21"/>
      <c r="B22" s="31"/>
      <c r="C22" s="27"/>
      <c r="D22" s="29"/>
      <c r="E22" s="30"/>
      <c r="F22" s="30"/>
      <c r="G22" s="57"/>
    </row>
    <row r="23" spans="1:7" ht="15.75" customHeight="1">
      <c r="A23" s="21"/>
      <c r="B23" s="31"/>
      <c r="C23" s="27"/>
      <c r="D23" s="29"/>
      <c r="E23" s="30"/>
      <c r="F23" s="30"/>
      <c r="G23" s="57"/>
    </row>
    <row r="24" spans="1:7" ht="15.75" customHeight="1">
      <c r="A24" s="21"/>
      <c r="B24" s="31"/>
      <c r="C24" s="27"/>
      <c r="D24" s="29"/>
      <c r="E24" s="30"/>
      <c r="F24" s="30"/>
      <c r="G24" s="57"/>
    </row>
    <row r="25" spans="1:7" ht="15.75" customHeight="1">
      <c r="A25" s="54" t="s">
        <v>781</v>
      </c>
      <c r="B25" s="54" t="s">
        <v>790</v>
      </c>
      <c r="C25" s="27">
        <f>SUM(C6:C24)</f>
        <v>0</v>
      </c>
      <c r="D25" s="29">
        <f>SUM(D6:D24)</f>
        <v>0</v>
      </c>
      <c r="E25" s="30">
        <f>SUM(E6:E24)</f>
        <v>0</v>
      </c>
      <c r="F25" s="30">
        <f>SUM(F6:F24)</f>
        <v>0</v>
      </c>
      <c r="G25" s="57" t="str">
        <f>IF(D25=0,"",F25/D25*100)</f>
        <v/>
      </c>
    </row>
    <row r="26" spans="1:7" ht="15.75" customHeight="1">
      <c r="A26" s="54" t="s">
        <v>781</v>
      </c>
      <c r="B26" s="54" t="s">
        <v>791</v>
      </c>
      <c r="C26" s="27"/>
      <c r="D26" s="29"/>
      <c r="E26" s="30">
        <v>0</v>
      </c>
      <c r="F26" s="30">
        <f>E26-D26</f>
        <v>0</v>
      </c>
      <c r="G26" s="57" t="str">
        <f>IF(D26=0,"",F26/D26*100)</f>
        <v/>
      </c>
    </row>
    <row r="27" spans="1:7" ht="15.75" customHeight="1">
      <c r="A27" s="54" t="s">
        <v>781</v>
      </c>
      <c r="B27" s="54" t="s">
        <v>792</v>
      </c>
      <c r="C27" s="27">
        <f>C25-C26</f>
        <v>0</v>
      </c>
      <c r="D27" s="29">
        <f>D25-D26</f>
        <v>0</v>
      </c>
      <c r="E27" s="30">
        <f>E25-E26</f>
        <v>0</v>
      </c>
      <c r="F27" s="30">
        <f>F25-F26</f>
        <v>0</v>
      </c>
      <c r="G27" s="57" t="str">
        <f>IF(D27=0,"",F27/D27*100)</f>
        <v/>
      </c>
    </row>
    <row r="28" spans="1:7" ht="15.75" customHeight="1">
      <c r="A28" s="34" t="e">
        <f>#REF!&amp;#REF!</f>
        <v>#REF!</v>
      </c>
      <c r="E28" s="19"/>
    </row>
    <row r="29" spans="1:7" ht="15.75" customHeight="1">
      <c r="A29" s="34" t="e">
        <f>CONCATENATE(#REF!,#REF!,#REF!,#REF!,#REF!,#REF!,#REF!)</f>
        <v>#REF!</v>
      </c>
    </row>
  </sheetData>
  <mergeCells count="2">
    <mergeCell ref="A2:G2"/>
    <mergeCell ref="A3:G3"/>
  </mergeCells>
  <phoneticPr fontId="12" type="noConversion"/>
  <hyperlinks>
    <hyperlink ref="A1" location="索引目录!D28" display="返回索引页"/>
    <hyperlink ref="B6" location="'可出售-股票'!B1" display="可供出售金融资产-股票投资"/>
    <hyperlink ref="B7" location="'可出售-债券'!B1" display="可供出售金融资产-债券投资"/>
    <hyperlink ref="B8" location="'可出售-其他'!B1" display="可供出售金融资产-其他投资"/>
    <hyperlink ref="B1" location="非流动资产汇总!B6" display="返回"/>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Roman,常规"4-1
&amp;"宋体,常规"共&amp;"Times New Roman,常规"&amp;N&amp;"宋体,常规"页第&amp;"Times New Roman,常规"&amp;P&amp;"宋体,常规"页</oddHead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M29"/>
  <sheetViews>
    <sheetView workbookViewId="0">
      <selection activeCell="A2" sqref="A2:M2"/>
    </sheetView>
  </sheetViews>
  <sheetFormatPr defaultColWidth="9" defaultRowHeight="15.75" customHeight="1" outlineLevelCol="1"/>
  <cols>
    <col min="1" max="1" width="5.625" style="13" customWidth="1"/>
    <col min="2" max="2" width="17.125" style="13" customWidth="1"/>
    <col min="3" max="3" width="9" style="13"/>
    <col min="4" max="4" width="7.625" style="13" customWidth="1"/>
    <col min="5" max="5" width="7.75" style="13" customWidth="1"/>
    <col min="6" max="6" width="8.875" style="13" customWidth="1"/>
    <col min="7" max="7" width="6.625" style="13" customWidth="1"/>
    <col min="8" max="9" width="14.375" style="13" customWidth="1" outlineLevel="1"/>
    <col min="10" max="10" width="13.125" style="13" customWidth="1"/>
    <col min="11" max="11" width="14.375" style="13" customWidth="1" outlineLevel="1"/>
    <col min="12" max="12" width="9" style="13" outlineLevel="1"/>
    <col min="13" max="16384" width="9" style="13"/>
  </cols>
  <sheetData>
    <row r="1" spans="1:13" ht="12.75" customHeight="1">
      <c r="A1" s="15" t="s">
        <v>414</v>
      </c>
      <c r="B1" s="16" t="s">
        <v>452</v>
      </c>
      <c r="C1" s="18"/>
      <c r="D1" s="18"/>
      <c r="E1" s="18"/>
      <c r="F1" s="18"/>
      <c r="G1" s="18"/>
      <c r="H1" s="18"/>
      <c r="I1" s="18"/>
      <c r="J1" s="18"/>
      <c r="K1" s="18"/>
      <c r="L1" s="18"/>
      <c r="M1" s="18"/>
    </row>
    <row r="2" spans="1:13" s="11" customFormat="1" ht="30" customHeight="1">
      <c r="A2" s="607" t="s">
        <v>793</v>
      </c>
      <c r="B2" s="607"/>
      <c r="C2" s="607"/>
      <c r="D2" s="607"/>
      <c r="E2" s="607"/>
      <c r="F2" s="607"/>
      <c r="G2" s="607"/>
      <c r="H2" s="607"/>
      <c r="I2" s="607"/>
      <c r="J2" s="607"/>
      <c r="K2" s="607"/>
      <c r="L2" s="607"/>
      <c r="M2" s="607"/>
    </row>
    <row r="3" spans="1:13" ht="14.1" customHeight="1">
      <c r="A3" s="608" t="e">
        <f>CONCATENATE(#REF!,#REF!,#REF!,#REF!,#REF!,#REF!,#REF!)</f>
        <v>#REF!</v>
      </c>
      <c r="B3" s="608"/>
      <c r="C3" s="608"/>
      <c r="D3" s="608"/>
      <c r="E3" s="608"/>
      <c r="F3" s="608"/>
      <c r="G3" s="608"/>
      <c r="H3" s="608"/>
      <c r="I3" s="608"/>
      <c r="J3" s="618"/>
      <c r="K3" s="618"/>
      <c r="L3" s="618"/>
      <c r="M3" s="618"/>
    </row>
    <row r="4" spans="1:13" ht="15.75" customHeight="1">
      <c r="A4" s="19" t="e">
        <f>#REF!&amp;#REF!</f>
        <v>#REF!</v>
      </c>
      <c r="M4" s="20" t="s">
        <v>275</v>
      </c>
    </row>
    <row r="5" spans="1:13" s="12" customFormat="1" ht="27" customHeight="1">
      <c r="A5" s="21" t="s">
        <v>454</v>
      </c>
      <c r="B5" s="21" t="s">
        <v>603</v>
      </c>
      <c r="C5" s="21" t="s">
        <v>794</v>
      </c>
      <c r="D5" s="21" t="s">
        <v>605</v>
      </c>
      <c r="E5" s="21" t="s">
        <v>606</v>
      </c>
      <c r="F5" s="21" t="s">
        <v>607</v>
      </c>
      <c r="G5" s="51" t="s">
        <v>795</v>
      </c>
      <c r="H5" s="23" t="s">
        <v>456</v>
      </c>
      <c r="I5" s="117" t="s">
        <v>582</v>
      </c>
      <c r="J5" s="25" t="s">
        <v>457</v>
      </c>
      <c r="K5" s="21" t="s">
        <v>458</v>
      </c>
      <c r="L5" s="21" t="s">
        <v>460</v>
      </c>
      <c r="M5" s="21" t="s">
        <v>583</v>
      </c>
    </row>
    <row r="6" spans="1:13" ht="15.75" customHeight="1">
      <c r="A6" s="21">
        <v>1</v>
      </c>
      <c r="B6" s="26"/>
      <c r="C6" s="21"/>
      <c r="D6" s="48"/>
      <c r="E6" s="21"/>
      <c r="F6" s="21"/>
      <c r="G6" s="30"/>
      <c r="H6" s="27"/>
      <c r="I6" s="28"/>
      <c r="J6" s="29">
        <f>H6+I6</f>
        <v>0</v>
      </c>
      <c r="K6" s="30">
        <f>J6</f>
        <v>0</v>
      </c>
      <c r="L6" s="30" t="str">
        <f>IF(J6=0,"",(K6-J6)/J6*100)</f>
        <v/>
      </c>
      <c r="M6" s="31"/>
    </row>
    <row r="7" spans="1:13" ht="15.75" customHeight="1">
      <c r="A7" s="21"/>
      <c r="B7" s="26"/>
      <c r="C7" s="21"/>
      <c r="D7" s="48"/>
      <c r="E7" s="21"/>
      <c r="F7" s="21"/>
      <c r="G7" s="30"/>
      <c r="H7" s="27"/>
      <c r="I7" s="28"/>
      <c r="J7" s="29"/>
      <c r="K7" s="30"/>
      <c r="L7" s="30" t="str">
        <f t="shared" ref="L7:L27" si="0">IF(J7=0,"",(K7-J7)/J7*100)</f>
        <v/>
      </c>
      <c r="M7" s="31"/>
    </row>
    <row r="8" spans="1:13" ht="15.75" customHeight="1">
      <c r="A8" s="21"/>
      <c r="B8" s="26"/>
      <c r="C8" s="21"/>
      <c r="D8" s="48"/>
      <c r="E8" s="21"/>
      <c r="F8" s="21"/>
      <c r="G8" s="30"/>
      <c r="H8" s="27"/>
      <c r="I8" s="28"/>
      <c r="J8" s="29"/>
      <c r="K8" s="30"/>
      <c r="L8" s="30" t="str">
        <f t="shared" si="0"/>
        <v/>
      </c>
      <c r="M8" s="31"/>
    </row>
    <row r="9" spans="1:13" ht="15.75" customHeight="1">
      <c r="A9" s="21"/>
      <c r="B9" s="26"/>
      <c r="C9" s="21"/>
      <c r="D9" s="48"/>
      <c r="E9" s="21"/>
      <c r="F9" s="21"/>
      <c r="G9" s="30"/>
      <c r="H9" s="27"/>
      <c r="I9" s="28"/>
      <c r="J9" s="29"/>
      <c r="K9" s="30"/>
      <c r="L9" s="30" t="str">
        <f t="shared" si="0"/>
        <v/>
      </c>
      <c r="M9" s="31"/>
    </row>
    <row r="10" spans="1:13" ht="15.75" customHeight="1">
      <c r="A10" s="21"/>
      <c r="B10" s="26"/>
      <c r="C10" s="21"/>
      <c r="D10" s="48"/>
      <c r="E10" s="21"/>
      <c r="F10" s="21"/>
      <c r="G10" s="30"/>
      <c r="H10" s="27"/>
      <c r="I10" s="28"/>
      <c r="J10" s="29"/>
      <c r="K10" s="30"/>
      <c r="L10" s="30" t="str">
        <f t="shared" si="0"/>
        <v/>
      </c>
      <c r="M10" s="31"/>
    </row>
    <row r="11" spans="1:13" ht="15.75" customHeight="1">
      <c r="A11" s="21"/>
      <c r="B11" s="26"/>
      <c r="C11" s="21"/>
      <c r="D11" s="48"/>
      <c r="E11" s="21"/>
      <c r="F11" s="21"/>
      <c r="G11" s="30"/>
      <c r="H11" s="27"/>
      <c r="I11" s="28"/>
      <c r="J11" s="29"/>
      <c r="K11" s="30"/>
      <c r="L11" s="30" t="str">
        <f t="shared" si="0"/>
        <v/>
      </c>
      <c r="M11" s="31"/>
    </row>
    <row r="12" spans="1:13" ht="15.75" customHeight="1">
      <c r="A12" s="21"/>
      <c r="B12" s="26"/>
      <c r="C12" s="21"/>
      <c r="D12" s="48"/>
      <c r="E12" s="21"/>
      <c r="F12" s="21"/>
      <c r="G12" s="30"/>
      <c r="H12" s="27"/>
      <c r="I12" s="28"/>
      <c r="J12" s="29"/>
      <c r="K12" s="30"/>
      <c r="L12" s="30" t="str">
        <f t="shared" si="0"/>
        <v/>
      </c>
      <c r="M12" s="31"/>
    </row>
    <row r="13" spans="1:13" ht="15.75" customHeight="1">
      <c r="A13" s="21"/>
      <c r="B13" s="26"/>
      <c r="C13" s="21"/>
      <c r="D13" s="48"/>
      <c r="E13" s="21"/>
      <c r="F13" s="21"/>
      <c r="G13" s="30"/>
      <c r="H13" s="27"/>
      <c r="I13" s="28"/>
      <c r="J13" s="29"/>
      <c r="K13" s="30"/>
      <c r="L13" s="30" t="str">
        <f t="shared" si="0"/>
        <v/>
      </c>
      <c r="M13" s="31"/>
    </row>
    <row r="14" spans="1:13" ht="15.75" customHeight="1">
      <c r="A14" s="21"/>
      <c r="B14" s="26"/>
      <c r="C14" s="21"/>
      <c r="D14" s="48"/>
      <c r="E14" s="21"/>
      <c r="F14" s="21"/>
      <c r="G14" s="30"/>
      <c r="H14" s="27"/>
      <c r="I14" s="28"/>
      <c r="J14" s="29"/>
      <c r="K14" s="30"/>
      <c r="L14" s="30" t="str">
        <f t="shared" si="0"/>
        <v/>
      </c>
      <c r="M14" s="31"/>
    </row>
    <row r="15" spans="1:13" ht="15.75" customHeight="1">
      <c r="A15" s="21"/>
      <c r="B15" s="26"/>
      <c r="C15" s="21"/>
      <c r="D15" s="48"/>
      <c r="E15" s="21"/>
      <c r="F15" s="21"/>
      <c r="G15" s="30"/>
      <c r="H15" s="27"/>
      <c r="I15" s="28"/>
      <c r="J15" s="29"/>
      <c r="K15" s="30"/>
      <c r="L15" s="30" t="str">
        <f t="shared" si="0"/>
        <v/>
      </c>
      <c r="M15" s="31"/>
    </row>
    <row r="16" spans="1:13" ht="15.75" customHeight="1">
      <c r="A16" s="21"/>
      <c r="B16" s="26"/>
      <c r="C16" s="21"/>
      <c r="D16" s="48"/>
      <c r="E16" s="21"/>
      <c r="F16" s="21"/>
      <c r="G16" s="30"/>
      <c r="H16" s="27"/>
      <c r="I16" s="28"/>
      <c r="J16" s="29"/>
      <c r="K16" s="30"/>
      <c r="L16" s="30" t="str">
        <f t="shared" si="0"/>
        <v/>
      </c>
      <c r="M16" s="31"/>
    </row>
    <row r="17" spans="1:13" ht="15.75" customHeight="1">
      <c r="A17" s="21"/>
      <c r="B17" s="26"/>
      <c r="C17" s="21"/>
      <c r="D17" s="48"/>
      <c r="E17" s="21"/>
      <c r="F17" s="21"/>
      <c r="G17" s="30"/>
      <c r="H17" s="27"/>
      <c r="I17" s="28"/>
      <c r="J17" s="29"/>
      <c r="K17" s="30"/>
      <c r="L17" s="30" t="str">
        <f t="shared" si="0"/>
        <v/>
      </c>
      <c r="M17" s="31"/>
    </row>
    <row r="18" spans="1:13" ht="15.75" customHeight="1">
      <c r="A18" s="21"/>
      <c r="B18" s="26"/>
      <c r="C18" s="21"/>
      <c r="D18" s="48"/>
      <c r="E18" s="21"/>
      <c r="F18" s="21"/>
      <c r="G18" s="30"/>
      <c r="H18" s="27"/>
      <c r="I18" s="28"/>
      <c r="J18" s="29"/>
      <c r="K18" s="30"/>
      <c r="L18" s="30" t="str">
        <f t="shared" si="0"/>
        <v/>
      </c>
      <c r="M18" s="31"/>
    </row>
    <row r="19" spans="1:13" ht="15.75" customHeight="1">
      <c r="A19" s="21"/>
      <c r="B19" s="26"/>
      <c r="C19" s="21"/>
      <c r="D19" s="48"/>
      <c r="E19" s="21"/>
      <c r="F19" s="21"/>
      <c r="G19" s="30"/>
      <c r="H19" s="27"/>
      <c r="I19" s="28"/>
      <c r="J19" s="29"/>
      <c r="K19" s="30"/>
      <c r="L19" s="30" t="str">
        <f t="shared" si="0"/>
        <v/>
      </c>
      <c r="M19" s="31"/>
    </row>
    <row r="20" spans="1:13" ht="15.75" customHeight="1">
      <c r="A20" s="21"/>
      <c r="B20" s="26"/>
      <c r="C20" s="21"/>
      <c r="D20" s="48"/>
      <c r="E20" s="21"/>
      <c r="F20" s="21"/>
      <c r="G20" s="30"/>
      <c r="H20" s="27"/>
      <c r="I20" s="28"/>
      <c r="J20" s="29"/>
      <c r="K20" s="30"/>
      <c r="L20" s="30" t="str">
        <f t="shared" si="0"/>
        <v/>
      </c>
      <c r="M20" s="31"/>
    </row>
    <row r="21" spans="1:13" ht="15.75" customHeight="1">
      <c r="A21" s="21"/>
      <c r="B21" s="26"/>
      <c r="C21" s="21"/>
      <c r="D21" s="48"/>
      <c r="E21" s="21"/>
      <c r="F21" s="21"/>
      <c r="G21" s="30"/>
      <c r="H21" s="27"/>
      <c r="I21" s="28"/>
      <c r="J21" s="29"/>
      <c r="K21" s="30"/>
      <c r="L21" s="30" t="str">
        <f t="shared" si="0"/>
        <v/>
      </c>
      <c r="M21" s="31"/>
    </row>
    <row r="22" spans="1:13" ht="15.75" customHeight="1">
      <c r="A22" s="21"/>
      <c r="B22" s="26"/>
      <c r="C22" s="21"/>
      <c r="D22" s="48"/>
      <c r="E22" s="21"/>
      <c r="F22" s="21"/>
      <c r="G22" s="30"/>
      <c r="H22" s="27"/>
      <c r="I22" s="28"/>
      <c r="J22" s="29"/>
      <c r="K22" s="30"/>
      <c r="L22" s="30" t="str">
        <f t="shared" si="0"/>
        <v/>
      </c>
      <c r="M22" s="31"/>
    </row>
    <row r="23" spans="1:13" ht="15.75" customHeight="1">
      <c r="A23" s="21"/>
      <c r="B23" s="26"/>
      <c r="C23" s="21"/>
      <c r="D23" s="48"/>
      <c r="E23" s="21"/>
      <c r="F23" s="21"/>
      <c r="G23" s="30"/>
      <c r="H23" s="27"/>
      <c r="I23" s="28"/>
      <c r="J23" s="29"/>
      <c r="K23" s="30"/>
      <c r="L23" s="30" t="str">
        <f t="shared" si="0"/>
        <v/>
      </c>
      <c r="M23" s="31"/>
    </row>
    <row r="24" spans="1:13" ht="15.75" customHeight="1">
      <c r="A24" s="21"/>
      <c r="B24" s="26"/>
      <c r="C24" s="21"/>
      <c r="D24" s="48"/>
      <c r="E24" s="21"/>
      <c r="F24" s="21"/>
      <c r="G24" s="30"/>
      <c r="H24" s="27"/>
      <c r="I24" s="28"/>
      <c r="J24" s="29"/>
      <c r="K24" s="30"/>
      <c r="L24" s="30" t="str">
        <f t="shared" si="0"/>
        <v/>
      </c>
      <c r="M24" s="31"/>
    </row>
    <row r="25" spans="1:13" ht="15.75" customHeight="1">
      <c r="A25" s="21"/>
      <c r="B25" s="26"/>
      <c r="C25" s="21"/>
      <c r="D25" s="48"/>
      <c r="E25" s="21"/>
      <c r="F25" s="21"/>
      <c r="G25" s="30"/>
      <c r="H25" s="27"/>
      <c r="I25" s="28"/>
      <c r="J25" s="29"/>
      <c r="K25" s="30"/>
      <c r="L25" s="30" t="str">
        <f t="shared" si="0"/>
        <v/>
      </c>
      <c r="M25" s="31"/>
    </row>
    <row r="26" spans="1:13" ht="15.75" customHeight="1">
      <c r="A26" s="21"/>
      <c r="B26" s="26"/>
      <c r="C26" s="21"/>
      <c r="D26" s="48"/>
      <c r="E26" s="21"/>
      <c r="F26" s="21"/>
      <c r="G26" s="30"/>
      <c r="H26" s="27"/>
      <c r="I26" s="28"/>
      <c r="J26" s="29"/>
      <c r="K26" s="30"/>
      <c r="L26" s="30"/>
      <c r="M26" s="31"/>
    </row>
    <row r="27" spans="1:13" ht="15.75" customHeight="1">
      <c r="A27" s="619" t="s">
        <v>627</v>
      </c>
      <c r="B27" s="620"/>
      <c r="C27" s="21"/>
      <c r="D27" s="48"/>
      <c r="E27" s="21"/>
      <c r="F27" s="21"/>
      <c r="G27" s="30"/>
      <c r="H27" s="27">
        <f>SUM(H6:H26)</f>
        <v>0</v>
      </c>
      <c r="I27" s="28"/>
      <c r="J27" s="29">
        <f>SUM(J6:J26)</f>
        <v>0</v>
      </c>
      <c r="K27" s="30">
        <f>SUM(K6:K26)</f>
        <v>0</v>
      </c>
      <c r="L27" s="30" t="str">
        <f t="shared" si="0"/>
        <v/>
      </c>
      <c r="M27" s="31"/>
    </row>
    <row r="28" spans="1:13" ht="15.75" customHeight="1">
      <c r="A28" s="34" t="e">
        <f>#REF!&amp;#REF!</f>
        <v>#REF!</v>
      </c>
      <c r="K28" s="19" t="e">
        <f>"评估人员："&amp;#REF!</f>
        <v>#REF!</v>
      </c>
    </row>
    <row r="29" spans="1:13" ht="15.75" customHeight="1">
      <c r="A29" s="34" t="e">
        <f>CONCATENATE(#REF!,#REF!,#REF!,#REF!,#REF!,#REF!,#REF!)</f>
        <v>#REF!</v>
      </c>
    </row>
  </sheetData>
  <mergeCells count="3">
    <mergeCell ref="A2:M2"/>
    <mergeCell ref="A3:M3"/>
    <mergeCell ref="A27:B27"/>
  </mergeCells>
  <phoneticPr fontId="12" type="noConversion"/>
  <hyperlinks>
    <hyperlink ref="A1" location="索引目录!E28" display="返回索引页"/>
    <hyperlink ref="B1" location="可供出售金融资产汇总!B6" display="返回"/>
  </hyperlinks>
  <printOptions horizontalCentered="1"/>
  <pageMargins left="0.35433070866141703" right="0.35433070866141703" top="0.78740157480314998" bottom="0.78740157480314998" header="1.02362204724409" footer="0.511811023622047"/>
  <pageSetup paperSize="9" scale="96" fitToHeight="0" orientation="landscape"/>
  <headerFooter alignWithMargins="0">
    <oddHeader>&amp;R&amp;"宋体,常规"&amp;10表&amp;"Times New Roman,常规"4-1-1
&amp;"宋体,常规"共&amp;"Times New Roman,常规"&amp;N&amp;"宋体,常规"页第&amp;"Times New Roman,常规"&amp;P&amp;"宋体,常规"页</oddHeader>
  </headerFooter>
  <legacy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M29"/>
  <sheetViews>
    <sheetView workbookViewId="0">
      <selection activeCell="A2" sqref="A2:L2"/>
    </sheetView>
  </sheetViews>
  <sheetFormatPr defaultColWidth="9" defaultRowHeight="15.75" customHeight="1" outlineLevelCol="1"/>
  <cols>
    <col min="1" max="1" width="4.375" style="13" customWidth="1"/>
    <col min="2" max="2" width="17.25" style="13" customWidth="1"/>
    <col min="3" max="3" width="8.25" style="13" customWidth="1"/>
    <col min="4" max="4" width="7.875" style="13" customWidth="1"/>
    <col min="5" max="5" width="9" style="13"/>
    <col min="6" max="6" width="9.375" style="13" customWidth="1"/>
    <col min="7" max="8" width="15" style="13" customWidth="1" outlineLevel="1"/>
    <col min="9" max="9" width="13.125" style="13" customWidth="1"/>
    <col min="10" max="10" width="15" style="13" customWidth="1" outlineLevel="1"/>
    <col min="11" max="11" width="11.125" style="13" customWidth="1" outlineLevel="1"/>
    <col min="12" max="12" width="10.625" style="13" customWidth="1"/>
    <col min="13" max="16384" width="9" style="13"/>
  </cols>
  <sheetData>
    <row r="1" spans="1:13">
      <c r="A1" s="15" t="s">
        <v>414</v>
      </c>
      <c r="B1" s="16" t="s">
        <v>452</v>
      </c>
      <c r="C1" s="18"/>
      <c r="D1" s="18"/>
      <c r="E1" s="18"/>
      <c r="F1" s="18"/>
      <c r="G1" s="18"/>
      <c r="H1" s="18"/>
      <c r="I1" s="18"/>
      <c r="J1" s="18"/>
      <c r="K1" s="18"/>
      <c r="L1" s="18"/>
    </row>
    <row r="2" spans="1:13" s="11" customFormat="1" ht="30" customHeight="1">
      <c r="A2" s="607" t="s">
        <v>796</v>
      </c>
      <c r="B2" s="607"/>
      <c r="C2" s="607"/>
      <c r="D2" s="607"/>
      <c r="E2" s="607"/>
      <c r="F2" s="607"/>
      <c r="G2" s="607"/>
      <c r="H2" s="607"/>
      <c r="I2" s="607"/>
      <c r="J2" s="607"/>
      <c r="K2" s="607"/>
      <c r="L2" s="607"/>
    </row>
    <row r="3" spans="1:13" ht="14.1" customHeight="1">
      <c r="A3" s="608" t="e">
        <f>CONCATENATE(#REF!,#REF!,#REF!,#REF!,#REF!,#REF!,#REF!)</f>
        <v>#REF!</v>
      </c>
      <c r="B3" s="608"/>
      <c r="C3" s="608"/>
      <c r="D3" s="608"/>
      <c r="E3" s="608"/>
      <c r="F3" s="608"/>
      <c r="G3" s="608"/>
      <c r="H3" s="608"/>
      <c r="I3" s="608"/>
      <c r="J3" s="618"/>
      <c r="K3" s="618"/>
      <c r="L3" s="618"/>
      <c r="M3" s="12"/>
    </row>
    <row r="4" spans="1:13" ht="15.75" customHeight="1">
      <c r="A4" s="19" t="e">
        <f>#REF!&amp;#REF!</f>
        <v>#REF!</v>
      </c>
      <c r="L4" s="20" t="s">
        <v>275</v>
      </c>
    </row>
    <row r="5" spans="1:13" s="12" customFormat="1" ht="15.75" customHeight="1">
      <c r="A5" s="21" t="s">
        <v>454</v>
      </c>
      <c r="B5" s="21" t="s">
        <v>603</v>
      </c>
      <c r="C5" s="21" t="s">
        <v>797</v>
      </c>
      <c r="D5" s="21" t="s">
        <v>613</v>
      </c>
      <c r="E5" s="21" t="s">
        <v>798</v>
      </c>
      <c r="F5" s="21" t="s">
        <v>614</v>
      </c>
      <c r="G5" s="23" t="s">
        <v>456</v>
      </c>
      <c r="H5" s="117" t="s">
        <v>582</v>
      </c>
      <c r="I5" s="25" t="s">
        <v>457</v>
      </c>
      <c r="J5" s="21" t="s">
        <v>458</v>
      </c>
      <c r="K5" s="21" t="s">
        <v>460</v>
      </c>
      <c r="L5" s="21" t="s">
        <v>583</v>
      </c>
    </row>
    <row r="6" spans="1:13" ht="15.75" customHeight="1">
      <c r="A6" s="21">
        <v>1</v>
      </c>
      <c r="B6" s="26"/>
      <c r="C6" s="21"/>
      <c r="D6" s="48"/>
      <c r="E6" s="48"/>
      <c r="F6" s="21"/>
      <c r="G6" s="27"/>
      <c r="H6" s="28"/>
      <c r="I6" s="29">
        <f>G6+H6</f>
        <v>0</v>
      </c>
      <c r="J6" s="30">
        <f>I6</f>
        <v>0</v>
      </c>
      <c r="K6" s="30" t="str">
        <f>IF(I6=0,"",(J6-I6)/I6*100)</f>
        <v/>
      </c>
      <c r="L6" s="31"/>
    </row>
    <row r="7" spans="1:13" ht="15.75" customHeight="1">
      <c r="A7" s="21"/>
      <c r="B7" s="26"/>
      <c r="C7" s="21"/>
      <c r="D7" s="48"/>
      <c r="E7" s="48"/>
      <c r="F7" s="21"/>
      <c r="G7" s="27"/>
      <c r="H7" s="28"/>
      <c r="I7" s="29"/>
      <c r="J7" s="30"/>
      <c r="K7" s="30" t="str">
        <f t="shared" ref="K7:K27" si="0">IF(I7=0,"",(J7-I7)/I7*100)</f>
        <v/>
      </c>
      <c r="L7" s="31"/>
    </row>
    <row r="8" spans="1:13" ht="15.75" customHeight="1">
      <c r="A8" s="21"/>
      <c r="B8" s="26"/>
      <c r="C8" s="21"/>
      <c r="D8" s="48"/>
      <c r="E8" s="48"/>
      <c r="F8" s="21"/>
      <c r="G8" s="27"/>
      <c r="H8" s="28"/>
      <c r="I8" s="29"/>
      <c r="J8" s="30"/>
      <c r="K8" s="30" t="str">
        <f t="shared" si="0"/>
        <v/>
      </c>
      <c r="L8" s="31"/>
    </row>
    <row r="9" spans="1:13" ht="15.75" customHeight="1">
      <c r="A9" s="21"/>
      <c r="B9" s="26"/>
      <c r="C9" s="21"/>
      <c r="D9" s="48"/>
      <c r="E9" s="48"/>
      <c r="F9" s="21"/>
      <c r="G9" s="27"/>
      <c r="H9" s="28"/>
      <c r="I9" s="29"/>
      <c r="J9" s="30"/>
      <c r="K9" s="30" t="str">
        <f t="shared" si="0"/>
        <v/>
      </c>
      <c r="L9" s="31"/>
    </row>
    <row r="10" spans="1:13" ht="15.75" customHeight="1">
      <c r="A10" s="21"/>
      <c r="B10" s="26"/>
      <c r="C10" s="21"/>
      <c r="D10" s="48"/>
      <c r="E10" s="48"/>
      <c r="F10" s="21"/>
      <c r="G10" s="27"/>
      <c r="H10" s="28"/>
      <c r="I10" s="29"/>
      <c r="J10" s="30"/>
      <c r="K10" s="30" t="str">
        <f t="shared" si="0"/>
        <v/>
      </c>
      <c r="L10" s="31"/>
    </row>
    <row r="11" spans="1:13" ht="15.75" customHeight="1">
      <c r="A11" s="21"/>
      <c r="B11" s="26"/>
      <c r="C11" s="21"/>
      <c r="D11" s="48"/>
      <c r="E11" s="48"/>
      <c r="F11" s="21"/>
      <c r="G11" s="27"/>
      <c r="H11" s="28"/>
      <c r="I11" s="29"/>
      <c r="J11" s="30"/>
      <c r="K11" s="30" t="str">
        <f t="shared" si="0"/>
        <v/>
      </c>
      <c r="L11" s="31"/>
    </row>
    <row r="12" spans="1:13" ht="15.75" customHeight="1">
      <c r="A12" s="21"/>
      <c r="B12" s="26"/>
      <c r="C12" s="21"/>
      <c r="D12" s="48"/>
      <c r="E12" s="48"/>
      <c r="F12" s="21"/>
      <c r="G12" s="27"/>
      <c r="H12" s="28"/>
      <c r="I12" s="29"/>
      <c r="J12" s="30"/>
      <c r="K12" s="30" t="str">
        <f t="shared" si="0"/>
        <v/>
      </c>
      <c r="L12" s="31"/>
    </row>
    <row r="13" spans="1:13" ht="15.75" customHeight="1">
      <c r="A13" s="21"/>
      <c r="B13" s="26"/>
      <c r="C13" s="21"/>
      <c r="D13" s="48"/>
      <c r="E13" s="48"/>
      <c r="F13" s="21"/>
      <c r="G13" s="27"/>
      <c r="H13" s="28"/>
      <c r="I13" s="29"/>
      <c r="J13" s="30"/>
      <c r="K13" s="30" t="str">
        <f t="shared" si="0"/>
        <v/>
      </c>
      <c r="L13" s="31"/>
    </row>
    <row r="14" spans="1:13" ht="15.75" customHeight="1">
      <c r="A14" s="21"/>
      <c r="B14" s="26"/>
      <c r="C14" s="21"/>
      <c r="D14" s="48"/>
      <c r="E14" s="48"/>
      <c r="F14" s="21"/>
      <c r="G14" s="27"/>
      <c r="H14" s="28"/>
      <c r="I14" s="29"/>
      <c r="J14" s="30"/>
      <c r="K14" s="30" t="str">
        <f t="shared" si="0"/>
        <v/>
      </c>
      <c r="L14" s="31"/>
    </row>
    <row r="15" spans="1:13" ht="15.75" customHeight="1">
      <c r="A15" s="21"/>
      <c r="B15" s="26"/>
      <c r="C15" s="21"/>
      <c r="D15" s="48"/>
      <c r="E15" s="48"/>
      <c r="F15" s="21"/>
      <c r="G15" s="27"/>
      <c r="H15" s="28"/>
      <c r="I15" s="29"/>
      <c r="J15" s="30"/>
      <c r="K15" s="30" t="str">
        <f t="shared" si="0"/>
        <v/>
      </c>
      <c r="L15" s="31"/>
    </row>
    <row r="16" spans="1:13" ht="15.75" customHeight="1">
      <c r="A16" s="21"/>
      <c r="B16" s="26"/>
      <c r="C16" s="21"/>
      <c r="D16" s="48"/>
      <c r="E16" s="48"/>
      <c r="F16" s="21"/>
      <c r="G16" s="27"/>
      <c r="H16" s="28"/>
      <c r="I16" s="29"/>
      <c r="J16" s="30"/>
      <c r="K16" s="30" t="str">
        <f t="shared" si="0"/>
        <v/>
      </c>
      <c r="L16" s="31"/>
    </row>
    <row r="17" spans="1:12" ht="15.75" customHeight="1">
      <c r="A17" s="21"/>
      <c r="B17" s="26"/>
      <c r="C17" s="21"/>
      <c r="D17" s="48"/>
      <c r="E17" s="48"/>
      <c r="F17" s="21"/>
      <c r="G17" s="27"/>
      <c r="H17" s="28"/>
      <c r="I17" s="29"/>
      <c r="J17" s="30"/>
      <c r="K17" s="30" t="str">
        <f t="shared" si="0"/>
        <v/>
      </c>
      <c r="L17" s="31"/>
    </row>
    <row r="18" spans="1:12" ht="15.75" customHeight="1">
      <c r="A18" s="21"/>
      <c r="B18" s="26"/>
      <c r="C18" s="21"/>
      <c r="D18" s="48"/>
      <c r="E18" s="48"/>
      <c r="F18" s="21"/>
      <c r="G18" s="27"/>
      <c r="H18" s="28"/>
      <c r="I18" s="29"/>
      <c r="J18" s="30"/>
      <c r="K18" s="30" t="str">
        <f t="shared" si="0"/>
        <v/>
      </c>
      <c r="L18" s="31"/>
    </row>
    <row r="19" spans="1:12" ht="15.75" customHeight="1">
      <c r="A19" s="21"/>
      <c r="B19" s="26"/>
      <c r="C19" s="21"/>
      <c r="D19" s="48"/>
      <c r="E19" s="48"/>
      <c r="F19" s="21"/>
      <c r="G19" s="27"/>
      <c r="H19" s="28"/>
      <c r="I19" s="29"/>
      <c r="J19" s="30"/>
      <c r="K19" s="30" t="str">
        <f t="shared" si="0"/>
        <v/>
      </c>
      <c r="L19" s="31"/>
    </row>
    <row r="20" spans="1:12" ht="15.75" customHeight="1">
      <c r="A20" s="21"/>
      <c r="B20" s="26"/>
      <c r="C20" s="21"/>
      <c r="D20" s="48"/>
      <c r="E20" s="48"/>
      <c r="F20" s="21"/>
      <c r="G20" s="27"/>
      <c r="H20" s="28"/>
      <c r="I20" s="29"/>
      <c r="J20" s="30"/>
      <c r="K20" s="30" t="str">
        <f t="shared" si="0"/>
        <v/>
      </c>
      <c r="L20" s="31"/>
    </row>
    <row r="21" spans="1:12" ht="15.75" customHeight="1">
      <c r="A21" s="21"/>
      <c r="B21" s="26"/>
      <c r="C21" s="21"/>
      <c r="D21" s="48"/>
      <c r="E21" s="48"/>
      <c r="F21" s="21"/>
      <c r="G21" s="27"/>
      <c r="H21" s="28"/>
      <c r="I21" s="29"/>
      <c r="J21" s="30"/>
      <c r="K21" s="30" t="str">
        <f t="shared" si="0"/>
        <v/>
      </c>
      <c r="L21" s="31"/>
    </row>
    <row r="22" spans="1:12" ht="15.75" customHeight="1">
      <c r="A22" s="21"/>
      <c r="B22" s="26"/>
      <c r="C22" s="21"/>
      <c r="D22" s="48"/>
      <c r="E22" s="48"/>
      <c r="F22" s="21"/>
      <c r="G22" s="27"/>
      <c r="H22" s="28"/>
      <c r="I22" s="29"/>
      <c r="J22" s="30"/>
      <c r="K22" s="30" t="str">
        <f t="shared" si="0"/>
        <v/>
      </c>
      <c r="L22" s="31"/>
    </row>
    <row r="23" spans="1:12" ht="15.75" customHeight="1">
      <c r="A23" s="21"/>
      <c r="B23" s="26"/>
      <c r="C23" s="21"/>
      <c r="D23" s="48"/>
      <c r="E23" s="48"/>
      <c r="F23" s="21"/>
      <c r="G23" s="27"/>
      <c r="H23" s="28"/>
      <c r="I23" s="29"/>
      <c r="J23" s="30"/>
      <c r="K23" s="30" t="str">
        <f t="shared" si="0"/>
        <v/>
      </c>
      <c r="L23" s="31"/>
    </row>
    <row r="24" spans="1:12" ht="15.75" customHeight="1">
      <c r="A24" s="21"/>
      <c r="B24" s="26"/>
      <c r="C24" s="21"/>
      <c r="D24" s="48"/>
      <c r="E24" s="48"/>
      <c r="F24" s="21"/>
      <c r="G24" s="27"/>
      <c r="H24" s="28"/>
      <c r="I24" s="29"/>
      <c r="J24" s="30"/>
      <c r="K24" s="30" t="str">
        <f t="shared" si="0"/>
        <v/>
      </c>
      <c r="L24" s="31"/>
    </row>
    <row r="25" spans="1:12" ht="15.75" customHeight="1">
      <c r="A25" s="21"/>
      <c r="B25" s="26"/>
      <c r="C25" s="21"/>
      <c r="D25" s="48"/>
      <c r="E25" s="48"/>
      <c r="F25" s="21"/>
      <c r="G25" s="27"/>
      <c r="H25" s="28"/>
      <c r="I25" s="29"/>
      <c r="J25" s="30"/>
      <c r="K25" s="30" t="str">
        <f t="shared" si="0"/>
        <v/>
      </c>
      <c r="L25" s="31"/>
    </row>
    <row r="26" spans="1:12" ht="15.75" customHeight="1">
      <c r="A26" s="21"/>
      <c r="B26" s="26"/>
      <c r="C26" s="21"/>
      <c r="D26" s="48"/>
      <c r="E26" s="48"/>
      <c r="F26" s="21"/>
      <c r="G26" s="27"/>
      <c r="H26" s="28"/>
      <c r="I26" s="29"/>
      <c r="J26" s="30"/>
      <c r="K26" s="30"/>
      <c r="L26" s="31"/>
    </row>
    <row r="27" spans="1:12" ht="15.75" customHeight="1">
      <c r="A27" s="619" t="s">
        <v>627</v>
      </c>
      <c r="B27" s="620"/>
      <c r="C27" s="21"/>
      <c r="D27" s="48"/>
      <c r="E27" s="48"/>
      <c r="F27" s="21"/>
      <c r="G27" s="27">
        <f>SUM(G6:G26)</f>
        <v>0</v>
      </c>
      <c r="H27" s="28"/>
      <c r="I27" s="29">
        <f>SUM(I6:I26)</f>
        <v>0</v>
      </c>
      <c r="J27" s="30">
        <f>SUM(J6:J26)</f>
        <v>0</v>
      </c>
      <c r="K27" s="30" t="str">
        <f t="shared" si="0"/>
        <v/>
      </c>
      <c r="L27" s="31"/>
    </row>
    <row r="28" spans="1:12" ht="15.75" customHeight="1">
      <c r="A28" s="34" t="e">
        <f>#REF!&amp;#REF!</f>
        <v>#REF!</v>
      </c>
      <c r="J28" s="19"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A1" location="索引目录!E29" display="返回索引页"/>
    <hyperlink ref="B1" location="可供出售金融资产汇总!B7"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Roman,常规"4-1-2
&amp;"宋体,常规"共&amp;"Times New Roman,常规"&amp;N&amp;"宋体,常规"页第&amp;"Times New Roman,常规"&amp;P&amp;"宋体,常规"页</oddHead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0">
    <pageSetUpPr fitToPage="1"/>
  </sheetPr>
  <dimension ref="A1:L29"/>
  <sheetViews>
    <sheetView workbookViewId="0">
      <selection activeCell="A2" sqref="A2:L2"/>
    </sheetView>
  </sheetViews>
  <sheetFormatPr defaultColWidth="9" defaultRowHeight="15.75" customHeight="1" outlineLevelCol="1"/>
  <cols>
    <col min="1" max="1" width="5.625" style="13" customWidth="1"/>
    <col min="2" max="2" width="18.25" style="13" customWidth="1"/>
    <col min="3" max="3" width="14.75" style="13" customWidth="1"/>
    <col min="4" max="4" width="8.375" style="13" customWidth="1"/>
    <col min="5" max="5" width="7.75" style="13" customWidth="1"/>
    <col min="6" max="6" width="6.625" style="13" customWidth="1"/>
    <col min="7" max="8" width="14.375" style="13" customWidth="1" outlineLevel="1"/>
    <col min="9" max="9" width="13.125" style="13" customWidth="1"/>
    <col min="10" max="10" width="14.375" style="13" customWidth="1" outlineLevel="1"/>
    <col min="11" max="11" width="9" style="13" outlineLevel="1"/>
    <col min="12" max="16384" width="9" style="13"/>
  </cols>
  <sheetData>
    <row r="1" spans="1:12" ht="12.75" customHeight="1">
      <c r="A1" s="15" t="s">
        <v>414</v>
      </c>
      <c r="B1" s="16" t="s">
        <v>452</v>
      </c>
      <c r="C1" s="18"/>
      <c r="D1" s="18"/>
      <c r="E1" s="18"/>
      <c r="F1" s="18"/>
      <c r="G1" s="18"/>
      <c r="H1" s="18"/>
      <c r="I1" s="18"/>
      <c r="J1" s="18"/>
      <c r="K1" s="18"/>
      <c r="L1" s="18"/>
    </row>
    <row r="2" spans="1:12" s="11" customFormat="1" ht="30" customHeight="1">
      <c r="A2" s="607" t="s">
        <v>799</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18"/>
      <c r="J3" s="618"/>
      <c r="K3" s="618"/>
      <c r="L3" s="618"/>
    </row>
    <row r="4" spans="1:12" ht="15.75" customHeight="1">
      <c r="A4" s="19" t="e">
        <f>#REF!&amp;#REF!</f>
        <v>#REF!</v>
      </c>
      <c r="L4" s="20" t="s">
        <v>275</v>
      </c>
    </row>
    <row r="5" spans="1:12" s="12" customFormat="1" ht="27" customHeight="1">
      <c r="A5" s="21" t="s">
        <v>454</v>
      </c>
      <c r="B5" s="21" t="s">
        <v>603</v>
      </c>
      <c r="C5" s="21" t="s">
        <v>800</v>
      </c>
      <c r="D5" s="21" t="s">
        <v>605</v>
      </c>
      <c r="E5" s="21" t="s">
        <v>801</v>
      </c>
      <c r="F5" s="51" t="s">
        <v>795</v>
      </c>
      <c r="G5" s="23" t="s">
        <v>456</v>
      </c>
      <c r="H5" s="117" t="s">
        <v>582</v>
      </c>
      <c r="I5" s="25" t="s">
        <v>457</v>
      </c>
      <c r="J5" s="21" t="s">
        <v>458</v>
      </c>
      <c r="K5" s="21" t="s">
        <v>460</v>
      </c>
      <c r="L5" s="21" t="s">
        <v>583</v>
      </c>
    </row>
    <row r="6" spans="1:12" ht="15.75" customHeight="1">
      <c r="A6" s="21">
        <v>1</v>
      </c>
      <c r="B6" s="26"/>
      <c r="C6" s="21"/>
      <c r="D6" s="48"/>
      <c r="E6" s="21"/>
      <c r="F6" s="30"/>
      <c r="G6" s="27"/>
      <c r="H6" s="28"/>
      <c r="I6" s="29">
        <f>G6+H6</f>
        <v>0</v>
      </c>
      <c r="J6" s="30">
        <f>I6</f>
        <v>0</v>
      </c>
      <c r="K6" s="30" t="str">
        <f>IF(I6=0,"",(J6-I6)/I6*100)</f>
        <v/>
      </c>
      <c r="L6" s="31"/>
    </row>
    <row r="7" spans="1:12" ht="15.75" customHeight="1">
      <c r="A7" s="21"/>
      <c r="B7" s="26"/>
      <c r="C7" s="21"/>
      <c r="D7" s="48"/>
      <c r="E7" s="21"/>
      <c r="F7" s="30"/>
      <c r="G7" s="27"/>
      <c r="H7" s="28"/>
      <c r="I7" s="29"/>
      <c r="J7" s="30"/>
      <c r="K7" s="30" t="str">
        <f t="shared" ref="K7:K27" si="0">IF(I7=0,"",(J7-I7)/I7*100)</f>
        <v/>
      </c>
      <c r="L7" s="31"/>
    </row>
    <row r="8" spans="1:12" ht="15.75" customHeight="1">
      <c r="A8" s="21"/>
      <c r="B8" s="26"/>
      <c r="C8" s="21"/>
      <c r="D8" s="48"/>
      <c r="E8" s="21"/>
      <c r="F8" s="30"/>
      <c r="G8" s="27"/>
      <c r="H8" s="28"/>
      <c r="I8" s="29"/>
      <c r="J8" s="30"/>
      <c r="K8" s="30" t="str">
        <f t="shared" si="0"/>
        <v/>
      </c>
      <c r="L8" s="31"/>
    </row>
    <row r="9" spans="1:12" ht="15.75" customHeight="1">
      <c r="A9" s="21"/>
      <c r="B9" s="26"/>
      <c r="C9" s="21"/>
      <c r="D9" s="48"/>
      <c r="E9" s="21"/>
      <c r="F9" s="30"/>
      <c r="G9" s="27"/>
      <c r="H9" s="28"/>
      <c r="I9" s="29"/>
      <c r="J9" s="30"/>
      <c r="K9" s="30" t="str">
        <f t="shared" si="0"/>
        <v/>
      </c>
      <c r="L9" s="31"/>
    </row>
    <row r="10" spans="1:12" ht="15.75" customHeight="1">
      <c r="A10" s="21"/>
      <c r="B10" s="26"/>
      <c r="C10" s="21"/>
      <c r="D10" s="48"/>
      <c r="E10" s="21"/>
      <c r="F10" s="30"/>
      <c r="G10" s="27"/>
      <c r="H10" s="28"/>
      <c r="I10" s="29"/>
      <c r="J10" s="30"/>
      <c r="K10" s="30" t="str">
        <f t="shared" si="0"/>
        <v/>
      </c>
      <c r="L10" s="31"/>
    </row>
    <row r="11" spans="1:12" ht="15.75" customHeight="1">
      <c r="A11" s="21"/>
      <c r="B11" s="26"/>
      <c r="C11" s="21"/>
      <c r="D11" s="48"/>
      <c r="E11" s="21"/>
      <c r="F11" s="30"/>
      <c r="G11" s="27"/>
      <c r="H11" s="28"/>
      <c r="I11" s="29"/>
      <c r="J11" s="30"/>
      <c r="K11" s="30" t="str">
        <f t="shared" si="0"/>
        <v/>
      </c>
      <c r="L11" s="31"/>
    </row>
    <row r="12" spans="1:12" ht="15.75" customHeight="1">
      <c r="A12" s="21"/>
      <c r="B12" s="26"/>
      <c r="C12" s="21"/>
      <c r="D12" s="48"/>
      <c r="E12" s="21"/>
      <c r="F12" s="30"/>
      <c r="G12" s="27"/>
      <c r="H12" s="28"/>
      <c r="I12" s="29"/>
      <c r="J12" s="30"/>
      <c r="K12" s="30" t="str">
        <f t="shared" si="0"/>
        <v/>
      </c>
      <c r="L12" s="31"/>
    </row>
    <row r="13" spans="1:12" ht="15.75" customHeight="1">
      <c r="A13" s="21"/>
      <c r="B13" s="26"/>
      <c r="C13" s="21"/>
      <c r="D13" s="48"/>
      <c r="E13" s="21"/>
      <c r="F13" s="30"/>
      <c r="G13" s="27"/>
      <c r="H13" s="28"/>
      <c r="I13" s="29"/>
      <c r="J13" s="30"/>
      <c r="K13" s="30" t="str">
        <f t="shared" si="0"/>
        <v/>
      </c>
      <c r="L13" s="31"/>
    </row>
    <row r="14" spans="1:12" ht="15.75" customHeight="1">
      <c r="A14" s="21"/>
      <c r="B14" s="26"/>
      <c r="C14" s="21"/>
      <c r="D14" s="48"/>
      <c r="E14" s="21"/>
      <c r="F14" s="30"/>
      <c r="G14" s="27"/>
      <c r="H14" s="28"/>
      <c r="I14" s="29"/>
      <c r="J14" s="30"/>
      <c r="K14" s="30" t="str">
        <f t="shared" si="0"/>
        <v/>
      </c>
      <c r="L14" s="31"/>
    </row>
    <row r="15" spans="1:12" ht="15.75" customHeight="1">
      <c r="A15" s="21"/>
      <c r="B15" s="26"/>
      <c r="C15" s="21"/>
      <c r="D15" s="48"/>
      <c r="E15" s="21"/>
      <c r="F15" s="30"/>
      <c r="G15" s="27"/>
      <c r="H15" s="28"/>
      <c r="I15" s="29"/>
      <c r="J15" s="30"/>
      <c r="K15" s="30" t="str">
        <f t="shared" si="0"/>
        <v/>
      </c>
      <c r="L15" s="31"/>
    </row>
    <row r="16" spans="1:12" ht="15.75" customHeight="1">
      <c r="A16" s="21"/>
      <c r="B16" s="26"/>
      <c r="C16" s="21"/>
      <c r="D16" s="48"/>
      <c r="E16" s="21"/>
      <c r="F16" s="30"/>
      <c r="G16" s="27"/>
      <c r="H16" s="28"/>
      <c r="I16" s="29"/>
      <c r="J16" s="30"/>
      <c r="K16" s="30" t="str">
        <f t="shared" si="0"/>
        <v/>
      </c>
      <c r="L16" s="31"/>
    </row>
    <row r="17" spans="1:12" ht="15.75" customHeight="1">
      <c r="A17" s="21"/>
      <c r="B17" s="26"/>
      <c r="C17" s="21"/>
      <c r="D17" s="48"/>
      <c r="E17" s="21"/>
      <c r="F17" s="30"/>
      <c r="G17" s="27"/>
      <c r="H17" s="28"/>
      <c r="I17" s="29"/>
      <c r="J17" s="30"/>
      <c r="K17" s="30" t="str">
        <f t="shared" si="0"/>
        <v/>
      </c>
      <c r="L17" s="31"/>
    </row>
    <row r="18" spans="1:12" ht="15.75" customHeight="1">
      <c r="A18" s="21"/>
      <c r="B18" s="26"/>
      <c r="C18" s="21"/>
      <c r="D18" s="48"/>
      <c r="E18" s="21"/>
      <c r="F18" s="30"/>
      <c r="G18" s="27"/>
      <c r="H18" s="28"/>
      <c r="I18" s="29"/>
      <c r="J18" s="30"/>
      <c r="K18" s="30" t="str">
        <f t="shared" si="0"/>
        <v/>
      </c>
      <c r="L18" s="31"/>
    </row>
    <row r="19" spans="1:12" ht="15.75" customHeight="1">
      <c r="A19" s="21"/>
      <c r="B19" s="26"/>
      <c r="C19" s="21"/>
      <c r="D19" s="48"/>
      <c r="E19" s="21"/>
      <c r="F19" s="30"/>
      <c r="G19" s="27"/>
      <c r="H19" s="28"/>
      <c r="I19" s="29"/>
      <c r="J19" s="30"/>
      <c r="K19" s="30" t="str">
        <f t="shared" si="0"/>
        <v/>
      </c>
      <c r="L19" s="31"/>
    </row>
    <row r="20" spans="1:12" ht="15.75" customHeight="1">
      <c r="A20" s="21"/>
      <c r="B20" s="26"/>
      <c r="C20" s="21"/>
      <c r="D20" s="48"/>
      <c r="E20" s="21"/>
      <c r="F20" s="30"/>
      <c r="G20" s="27"/>
      <c r="H20" s="28"/>
      <c r="I20" s="29"/>
      <c r="J20" s="30"/>
      <c r="K20" s="30" t="str">
        <f t="shared" si="0"/>
        <v/>
      </c>
      <c r="L20" s="31"/>
    </row>
    <row r="21" spans="1:12" ht="15.75" customHeight="1">
      <c r="A21" s="21"/>
      <c r="B21" s="26"/>
      <c r="C21" s="21"/>
      <c r="D21" s="48"/>
      <c r="E21" s="21"/>
      <c r="F21" s="30"/>
      <c r="G21" s="27"/>
      <c r="H21" s="28"/>
      <c r="I21" s="29"/>
      <c r="J21" s="30"/>
      <c r="K21" s="30" t="str">
        <f t="shared" si="0"/>
        <v/>
      </c>
      <c r="L21" s="31"/>
    </row>
    <row r="22" spans="1:12" ht="15.75" customHeight="1">
      <c r="A22" s="21"/>
      <c r="B22" s="26"/>
      <c r="C22" s="21"/>
      <c r="D22" s="48"/>
      <c r="E22" s="21"/>
      <c r="F22" s="30"/>
      <c r="G22" s="27"/>
      <c r="H22" s="28"/>
      <c r="I22" s="29"/>
      <c r="J22" s="30"/>
      <c r="K22" s="30" t="str">
        <f t="shared" si="0"/>
        <v/>
      </c>
      <c r="L22" s="31"/>
    </row>
    <row r="23" spans="1:12" ht="15.75" customHeight="1">
      <c r="A23" s="21"/>
      <c r="B23" s="26"/>
      <c r="C23" s="21"/>
      <c r="D23" s="48"/>
      <c r="E23" s="21"/>
      <c r="F23" s="30"/>
      <c r="G23" s="27"/>
      <c r="H23" s="28"/>
      <c r="I23" s="29"/>
      <c r="J23" s="30"/>
      <c r="K23" s="30" t="str">
        <f t="shared" si="0"/>
        <v/>
      </c>
      <c r="L23" s="31"/>
    </row>
    <row r="24" spans="1:12" ht="15.75" customHeight="1">
      <c r="A24" s="21"/>
      <c r="B24" s="26"/>
      <c r="C24" s="21"/>
      <c r="D24" s="48"/>
      <c r="E24" s="21"/>
      <c r="F24" s="30"/>
      <c r="G24" s="27"/>
      <c r="H24" s="28"/>
      <c r="I24" s="29"/>
      <c r="J24" s="30"/>
      <c r="K24" s="30" t="str">
        <f t="shared" si="0"/>
        <v/>
      </c>
      <c r="L24" s="31"/>
    </row>
    <row r="25" spans="1:12" ht="15.75" customHeight="1">
      <c r="A25" s="21"/>
      <c r="B25" s="26"/>
      <c r="C25" s="21"/>
      <c r="D25" s="48"/>
      <c r="E25" s="21"/>
      <c r="F25" s="30"/>
      <c r="G25" s="27"/>
      <c r="H25" s="28"/>
      <c r="I25" s="29"/>
      <c r="J25" s="30"/>
      <c r="K25" s="30" t="str">
        <f t="shared" si="0"/>
        <v/>
      </c>
      <c r="L25" s="31"/>
    </row>
    <row r="26" spans="1:12" ht="15.75" customHeight="1">
      <c r="A26" s="21"/>
      <c r="B26" s="26"/>
      <c r="C26" s="21"/>
      <c r="D26" s="48"/>
      <c r="E26" s="21"/>
      <c r="F26" s="30"/>
      <c r="G26" s="27"/>
      <c r="H26" s="28"/>
      <c r="I26" s="29"/>
      <c r="J26" s="30"/>
      <c r="K26" s="30"/>
      <c r="L26" s="31"/>
    </row>
    <row r="27" spans="1:12" ht="15.75" customHeight="1">
      <c r="A27" s="619" t="s">
        <v>627</v>
      </c>
      <c r="B27" s="620"/>
      <c r="C27" s="21"/>
      <c r="D27" s="48"/>
      <c r="E27" s="21"/>
      <c r="F27" s="30"/>
      <c r="G27" s="27">
        <f>SUM(G6:G26)</f>
        <v>0</v>
      </c>
      <c r="H27" s="28"/>
      <c r="I27" s="29">
        <f>SUM(I6:I26)</f>
        <v>0</v>
      </c>
      <c r="J27" s="30">
        <f>SUM(J6:J26)</f>
        <v>0</v>
      </c>
      <c r="K27" s="30" t="str">
        <f t="shared" si="0"/>
        <v/>
      </c>
      <c r="L27" s="31"/>
    </row>
    <row r="28" spans="1:12" ht="15.75" customHeight="1">
      <c r="A28" s="34" t="e">
        <f>#REF!&amp;#REF!</f>
        <v>#REF!</v>
      </c>
      <c r="J28" s="19"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A1" location="索引目录!E30" display="返回索引页"/>
    <hyperlink ref="B1" location="可供出售金融资产汇总!B8" display="返回"/>
  </hyperlinks>
  <printOptions horizontalCentered="1"/>
  <pageMargins left="0.35433070866141703" right="0.35433070866141703" top="0.78740157480314998" bottom="0.78740157480314998" header="1.02362204724409" footer="0.511811023622047"/>
  <pageSetup paperSize="9" scale="97" fitToHeight="0" orientation="landscape"/>
  <headerFooter alignWithMargins="0">
    <oddHeader>&amp;R&amp;"宋体,常规"&amp;10表&amp;"Times New Roman,常规"4-1-3
&amp;"宋体,常规"共&amp;"Times New Roman,常规"&amp;N&amp;"宋体,常规"页第&amp;"Times New Roman,常规"&amp;P&amp;"宋体,常规"页</oddHeader>
  </headerFooter>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M29"/>
  <sheetViews>
    <sheetView workbookViewId="0">
      <selection activeCell="A2" sqref="A2:L2"/>
    </sheetView>
  </sheetViews>
  <sheetFormatPr defaultColWidth="9" defaultRowHeight="15.75" customHeight="1" outlineLevelCol="1"/>
  <cols>
    <col min="1" max="1" width="4.375" style="13" customWidth="1"/>
    <col min="2" max="2" width="20" style="13" customWidth="1"/>
    <col min="3" max="3" width="8.5" style="13" customWidth="1"/>
    <col min="4" max="4" width="7.875" style="13" customWidth="1"/>
    <col min="5" max="5" width="9" style="13"/>
    <col min="6" max="6" width="9.375" style="13" customWidth="1"/>
    <col min="7" max="8" width="15" style="13" customWidth="1" outlineLevel="1"/>
    <col min="9" max="9" width="13.125" style="13" customWidth="1"/>
    <col min="10" max="10" width="15" style="13" customWidth="1" outlineLevel="1"/>
    <col min="11" max="11" width="11.125" style="13" customWidth="1" outlineLevel="1"/>
    <col min="12" max="12" width="10.625" style="13" customWidth="1"/>
    <col min="13" max="16384" width="9" style="13"/>
  </cols>
  <sheetData>
    <row r="1" spans="1:13">
      <c r="A1" s="15" t="s">
        <v>414</v>
      </c>
      <c r="B1" s="106" t="s">
        <v>782</v>
      </c>
      <c r="C1" s="18"/>
      <c r="D1" s="18"/>
      <c r="E1" s="18"/>
      <c r="F1" s="18"/>
      <c r="G1" s="18"/>
      <c r="H1" s="18"/>
      <c r="I1" s="18"/>
      <c r="J1" s="18"/>
      <c r="K1" s="18"/>
      <c r="L1" s="18"/>
    </row>
    <row r="2" spans="1:13" s="11" customFormat="1" ht="30" customHeight="1">
      <c r="A2" s="607" t="s">
        <v>802</v>
      </c>
      <c r="B2" s="607"/>
      <c r="C2" s="607"/>
      <c r="D2" s="607"/>
      <c r="E2" s="607"/>
      <c r="F2" s="607"/>
      <c r="G2" s="607"/>
      <c r="H2" s="607"/>
      <c r="I2" s="607"/>
      <c r="J2" s="607"/>
      <c r="K2" s="607"/>
      <c r="L2" s="607"/>
    </row>
    <row r="3" spans="1:13" ht="14.1" customHeight="1">
      <c r="A3" s="608" t="e">
        <f>CONCATENATE(#REF!,#REF!,#REF!,#REF!,#REF!,#REF!,#REF!)</f>
        <v>#REF!</v>
      </c>
      <c r="B3" s="608"/>
      <c r="C3" s="608"/>
      <c r="D3" s="608"/>
      <c r="E3" s="608"/>
      <c r="F3" s="608"/>
      <c r="G3" s="608"/>
      <c r="H3" s="608"/>
      <c r="I3" s="608"/>
      <c r="J3" s="618"/>
      <c r="K3" s="618"/>
      <c r="L3" s="618"/>
      <c r="M3" s="12"/>
    </row>
    <row r="4" spans="1:13" ht="15.75" customHeight="1">
      <c r="A4" s="19" t="e">
        <f>#REF!&amp;#REF!</f>
        <v>#REF!</v>
      </c>
      <c r="L4" s="20" t="s">
        <v>275</v>
      </c>
    </row>
    <row r="5" spans="1:13" s="12" customFormat="1" ht="15.75" customHeight="1">
      <c r="A5" s="21" t="s">
        <v>454</v>
      </c>
      <c r="B5" s="21" t="s">
        <v>603</v>
      </c>
      <c r="C5" s="21" t="s">
        <v>803</v>
      </c>
      <c r="D5" s="21" t="s">
        <v>605</v>
      </c>
      <c r="E5" s="21" t="s">
        <v>798</v>
      </c>
      <c r="F5" s="21" t="s">
        <v>614</v>
      </c>
      <c r="G5" s="23" t="s">
        <v>456</v>
      </c>
      <c r="H5" s="117" t="s">
        <v>582</v>
      </c>
      <c r="I5" s="25" t="s">
        <v>457</v>
      </c>
      <c r="J5" s="21" t="s">
        <v>458</v>
      </c>
      <c r="K5" s="21" t="s">
        <v>460</v>
      </c>
      <c r="L5" s="21" t="s">
        <v>583</v>
      </c>
    </row>
    <row r="6" spans="1:13" ht="15.75" customHeight="1">
      <c r="A6" s="21">
        <v>1</v>
      </c>
      <c r="B6" s="26"/>
      <c r="C6" s="21"/>
      <c r="D6" s="48"/>
      <c r="E6" s="48"/>
      <c r="F6" s="21"/>
      <c r="G6" s="27"/>
      <c r="H6" s="28"/>
      <c r="I6" s="29">
        <f>G6+H6</f>
        <v>0</v>
      </c>
      <c r="J6" s="30">
        <f>I6</f>
        <v>0</v>
      </c>
      <c r="K6" s="30" t="str">
        <f>IF(I6=0,"",(J6-I6)/I6*100)</f>
        <v/>
      </c>
      <c r="L6" s="31"/>
    </row>
    <row r="7" spans="1:13" ht="15.75" customHeight="1">
      <c r="A7" s="21"/>
      <c r="B7" s="26"/>
      <c r="C7" s="21"/>
      <c r="D7" s="48"/>
      <c r="E7" s="48"/>
      <c r="F7" s="21"/>
      <c r="G7" s="27"/>
      <c r="H7" s="28"/>
      <c r="I7" s="29"/>
      <c r="J7" s="30"/>
      <c r="K7" s="30" t="str">
        <f t="shared" ref="K7:K27" si="0">IF(I7=0,"",(J7-I7)/I7*100)</f>
        <v/>
      </c>
      <c r="L7" s="31"/>
    </row>
    <row r="8" spans="1:13" ht="15.75" customHeight="1">
      <c r="A8" s="21"/>
      <c r="B8" s="26"/>
      <c r="C8" s="21"/>
      <c r="D8" s="48"/>
      <c r="E8" s="48"/>
      <c r="F8" s="21"/>
      <c r="G8" s="27"/>
      <c r="H8" s="28"/>
      <c r="I8" s="29"/>
      <c r="J8" s="30"/>
      <c r="K8" s="30" t="str">
        <f t="shared" si="0"/>
        <v/>
      </c>
      <c r="L8" s="31"/>
    </row>
    <row r="9" spans="1:13" ht="15.75" customHeight="1">
      <c r="A9" s="21"/>
      <c r="B9" s="26"/>
      <c r="C9" s="21"/>
      <c r="D9" s="48"/>
      <c r="E9" s="48"/>
      <c r="F9" s="21"/>
      <c r="G9" s="27"/>
      <c r="H9" s="28"/>
      <c r="I9" s="29"/>
      <c r="J9" s="30"/>
      <c r="K9" s="30" t="str">
        <f t="shared" si="0"/>
        <v/>
      </c>
      <c r="L9" s="31"/>
    </row>
    <row r="10" spans="1:13" ht="15.75" customHeight="1">
      <c r="A10" s="21"/>
      <c r="B10" s="26"/>
      <c r="C10" s="21"/>
      <c r="D10" s="48"/>
      <c r="E10" s="48"/>
      <c r="F10" s="21"/>
      <c r="G10" s="27"/>
      <c r="H10" s="28"/>
      <c r="I10" s="29"/>
      <c r="J10" s="30"/>
      <c r="K10" s="30" t="str">
        <f t="shared" si="0"/>
        <v/>
      </c>
      <c r="L10" s="31"/>
    </row>
    <row r="11" spans="1:13" ht="15.75" customHeight="1">
      <c r="A11" s="21"/>
      <c r="B11" s="26"/>
      <c r="C11" s="21"/>
      <c r="D11" s="48"/>
      <c r="E11" s="48"/>
      <c r="F11" s="21"/>
      <c r="G11" s="27"/>
      <c r="H11" s="28"/>
      <c r="I11" s="29"/>
      <c r="J11" s="30"/>
      <c r="K11" s="30" t="str">
        <f t="shared" si="0"/>
        <v/>
      </c>
      <c r="L11" s="31"/>
    </row>
    <row r="12" spans="1:13" ht="15.75" customHeight="1">
      <c r="A12" s="21"/>
      <c r="B12" s="26"/>
      <c r="C12" s="21"/>
      <c r="D12" s="48"/>
      <c r="E12" s="48"/>
      <c r="F12" s="21"/>
      <c r="G12" s="27"/>
      <c r="H12" s="28"/>
      <c r="I12" s="29"/>
      <c r="J12" s="30"/>
      <c r="K12" s="30" t="str">
        <f t="shared" si="0"/>
        <v/>
      </c>
      <c r="L12" s="31"/>
    </row>
    <row r="13" spans="1:13" ht="15.75" customHeight="1">
      <c r="A13" s="21"/>
      <c r="B13" s="26"/>
      <c r="C13" s="21"/>
      <c r="D13" s="48"/>
      <c r="E13" s="48"/>
      <c r="F13" s="21"/>
      <c r="G13" s="27"/>
      <c r="H13" s="28"/>
      <c r="I13" s="29"/>
      <c r="J13" s="30"/>
      <c r="K13" s="30" t="str">
        <f t="shared" si="0"/>
        <v/>
      </c>
      <c r="L13" s="31"/>
    </row>
    <row r="14" spans="1:13" ht="15.75" customHeight="1">
      <c r="A14" s="21"/>
      <c r="B14" s="26"/>
      <c r="C14" s="21"/>
      <c r="D14" s="48"/>
      <c r="E14" s="48"/>
      <c r="F14" s="21"/>
      <c r="G14" s="27"/>
      <c r="H14" s="28"/>
      <c r="I14" s="29"/>
      <c r="J14" s="30"/>
      <c r="K14" s="30" t="str">
        <f t="shared" si="0"/>
        <v/>
      </c>
      <c r="L14" s="31"/>
    </row>
    <row r="15" spans="1:13" ht="15.75" customHeight="1">
      <c r="A15" s="21"/>
      <c r="B15" s="26"/>
      <c r="C15" s="21"/>
      <c r="D15" s="48"/>
      <c r="E15" s="48"/>
      <c r="F15" s="21"/>
      <c r="G15" s="27"/>
      <c r="H15" s="28"/>
      <c r="I15" s="29"/>
      <c r="J15" s="30"/>
      <c r="K15" s="30" t="str">
        <f t="shared" si="0"/>
        <v/>
      </c>
      <c r="L15" s="31"/>
    </row>
    <row r="16" spans="1:13" ht="15.75" customHeight="1">
      <c r="A16" s="21"/>
      <c r="B16" s="26"/>
      <c r="C16" s="21"/>
      <c r="D16" s="48"/>
      <c r="E16" s="48"/>
      <c r="F16" s="21"/>
      <c r="G16" s="27"/>
      <c r="H16" s="28"/>
      <c r="I16" s="29"/>
      <c r="J16" s="30"/>
      <c r="K16" s="30" t="str">
        <f t="shared" si="0"/>
        <v/>
      </c>
      <c r="L16" s="31"/>
    </row>
    <row r="17" spans="1:12" ht="15.75" customHeight="1">
      <c r="A17" s="21"/>
      <c r="B17" s="26"/>
      <c r="C17" s="21"/>
      <c r="D17" s="48"/>
      <c r="E17" s="48"/>
      <c r="F17" s="21"/>
      <c r="G17" s="27"/>
      <c r="H17" s="28"/>
      <c r="I17" s="29"/>
      <c r="J17" s="30"/>
      <c r="K17" s="30" t="str">
        <f t="shared" si="0"/>
        <v/>
      </c>
      <c r="L17" s="31"/>
    </row>
    <row r="18" spans="1:12" ht="15.75" customHeight="1">
      <c r="A18" s="21"/>
      <c r="B18" s="26"/>
      <c r="C18" s="21"/>
      <c r="D18" s="48"/>
      <c r="E18" s="48"/>
      <c r="F18" s="21"/>
      <c r="G18" s="27"/>
      <c r="H18" s="28"/>
      <c r="I18" s="29"/>
      <c r="J18" s="30"/>
      <c r="K18" s="30" t="str">
        <f t="shared" si="0"/>
        <v/>
      </c>
      <c r="L18" s="31"/>
    </row>
    <row r="19" spans="1:12" ht="15.75" customHeight="1">
      <c r="A19" s="21"/>
      <c r="B19" s="26"/>
      <c r="C19" s="21"/>
      <c r="D19" s="48"/>
      <c r="E19" s="48"/>
      <c r="F19" s="21"/>
      <c r="G19" s="27"/>
      <c r="H19" s="28"/>
      <c r="I19" s="29"/>
      <c r="J19" s="30"/>
      <c r="K19" s="30" t="str">
        <f t="shared" si="0"/>
        <v/>
      </c>
      <c r="L19" s="31"/>
    </row>
    <row r="20" spans="1:12" ht="15.75" customHeight="1">
      <c r="A20" s="21"/>
      <c r="B20" s="26"/>
      <c r="C20" s="21"/>
      <c r="D20" s="48"/>
      <c r="E20" s="48"/>
      <c r="F20" s="21"/>
      <c r="G20" s="27"/>
      <c r="H20" s="28"/>
      <c r="I20" s="29"/>
      <c r="J20" s="30"/>
      <c r="K20" s="30" t="str">
        <f t="shared" si="0"/>
        <v/>
      </c>
      <c r="L20" s="31"/>
    </row>
    <row r="21" spans="1:12" ht="15.75" customHeight="1">
      <c r="A21" s="21"/>
      <c r="B21" s="26"/>
      <c r="C21" s="21"/>
      <c r="D21" s="48"/>
      <c r="E21" s="48"/>
      <c r="F21" s="21"/>
      <c r="G21" s="27"/>
      <c r="H21" s="28"/>
      <c r="I21" s="29"/>
      <c r="J21" s="30"/>
      <c r="K21" s="30" t="str">
        <f t="shared" si="0"/>
        <v/>
      </c>
      <c r="L21" s="31"/>
    </row>
    <row r="22" spans="1:12" ht="15.75" customHeight="1">
      <c r="A22" s="21"/>
      <c r="B22" s="26"/>
      <c r="C22" s="21"/>
      <c r="D22" s="48"/>
      <c r="E22" s="48"/>
      <c r="F22" s="21"/>
      <c r="G22" s="27"/>
      <c r="H22" s="28"/>
      <c r="I22" s="29"/>
      <c r="J22" s="30"/>
      <c r="K22" s="30" t="str">
        <f t="shared" si="0"/>
        <v/>
      </c>
      <c r="L22" s="31"/>
    </row>
    <row r="23" spans="1:12" ht="15.75" customHeight="1">
      <c r="A23" s="21"/>
      <c r="B23" s="26"/>
      <c r="C23" s="21"/>
      <c r="D23" s="48"/>
      <c r="E23" s="48"/>
      <c r="F23" s="21"/>
      <c r="G23" s="27"/>
      <c r="H23" s="28"/>
      <c r="I23" s="29"/>
      <c r="J23" s="30"/>
      <c r="K23" s="30" t="str">
        <f t="shared" si="0"/>
        <v/>
      </c>
      <c r="L23" s="31"/>
    </row>
    <row r="24" spans="1:12" ht="15.75" customHeight="1">
      <c r="A24" s="21"/>
      <c r="B24" s="26"/>
      <c r="C24" s="21"/>
      <c r="D24" s="48"/>
      <c r="E24" s="48"/>
      <c r="F24" s="21"/>
      <c r="G24" s="27"/>
      <c r="H24" s="28"/>
      <c r="I24" s="29"/>
      <c r="J24" s="30"/>
      <c r="K24" s="30" t="str">
        <f t="shared" si="0"/>
        <v/>
      </c>
      <c r="L24" s="31"/>
    </row>
    <row r="25" spans="1:12" ht="15.75" customHeight="1">
      <c r="A25" s="619" t="s">
        <v>627</v>
      </c>
      <c r="B25" s="620"/>
      <c r="C25" s="21"/>
      <c r="D25" s="48"/>
      <c r="E25" s="48"/>
      <c r="F25" s="21"/>
      <c r="G25" s="27">
        <f>SUM(G6:G24)</f>
        <v>0</v>
      </c>
      <c r="H25" s="28"/>
      <c r="I25" s="29">
        <f>SUM(I6:I24)</f>
        <v>0</v>
      </c>
      <c r="J25" s="30">
        <f>SUM(J6:J24)</f>
        <v>0</v>
      </c>
      <c r="K25" s="30" t="str">
        <f t="shared" si="0"/>
        <v/>
      </c>
      <c r="L25" s="31"/>
    </row>
    <row r="26" spans="1:12" ht="15.75" customHeight="1">
      <c r="A26" s="619" t="s">
        <v>804</v>
      </c>
      <c r="B26" s="620"/>
      <c r="C26" s="21"/>
      <c r="D26" s="48"/>
      <c r="E26" s="48"/>
      <c r="F26" s="21"/>
      <c r="G26" s="27"/>
      <c r="H26" s="28"/>
      <c r="I26" s="29"/>
      <c r="J26" s="30">
        <v>0</v>
      </c>
      <c r="K26" s="30" t="str">
        <f t="shared" si="0"/>
        <v/>
      </c>
      <c r="L26" s="31"/>
    </row>
    <row r="27" spans="1:12" ht="15.75" customHeight="1">
      <c r="A27" s="619" t="s">
        <v>650</v>
      </c>
      <c r="B27" s="620"/>
      <c r="C27" s="21"/>
      <c r="D27" s="48"/>
      <c r="E27" s="48"/>
      <c r="F27" s="21"/>
      <c r="G27" s="27">
        <f>G25-G26</f>
        <v>0</v>
      </c>
      <c r="H27" s="28"/>
      <c r="I27" s="29">
        <f>I25-I26</f>
        <v>0</v>
      </c>
      <c r="J27" s="30">
        <f>J25-J26</f>
        <v>0</v>
      </c>
      <c r="K27" s="30" t="str">
        <f t="shared" si="0"/>
        <v/>
      </c>
      <c r="L27" s="31"/>
    </row>
    <row r="28" spans="1:12" ht="15.75" customHeight="1">
      <c r="A28" s="34" t="e">
        <f>#REF!&amp;#REF!</f>
        <v>#REF!</v>
      </c>
      <c r="J28" s="19" t="e">
        <f>"评估人员："&amp;#REF!</f>
        <v>#REF!</v>
      </c>
    </row>
    <row r="29" spans="1:12" ht="15.75" customHeight="1">
      <c r="A29" s="34" t="e">
        <f>CONCATENATE(#REF!,#REF!,#REF!,#REF!,#REF!,#REF!,#REF!)</f>
        <v>#REF!</v>
      </c>
    </row>
  </sheetData>
  <mergeCells count="5">
    <mergeCell ref="A2:L2"/>
    <mergeCell ref="A3:L3"/>
    <mergeCell ref="A25:B25"/>
    <mergeCell ref="A26:B26"/>
    <mergeCell ref="A27:B27"/>
  </mergeCells>
  <phoneticPr fontId="12" type="noConversion"/>
  <hyperlinks>
    <hyperlink ref="A1" location="索引目录!D31" display="返回索引页"/>
    <hyperlink ref="B1" location="非流动资产汇总!B7" display="返回"/>
  </hyperlinks>
  <printOptions horizontalCentered="1"/>
  <pageMargins left="0.35433070866141703" right="0.35433070866141703" top="0.78740157480314998" bottom="0.78740157480314998" header="1.0629921259842501" footer="0.511811023622047"/>
  <pageSetup paperSize="9" scale="94" fitToHeight="0" orientation="landscape"/>
  <headerFooter alignWithMargins="0">
    <oddHeader>&amp;R&amp;"宋体,常规"&amp;10表&amp;"Times New Roman,常规"4-2
&amp;"宋体,常规"共&amp;"Times New Roman,常规"&amp;N&amp;"宋体,常规"页第&amp;"Times New Roman,常规"&amp;P&amp;"宋体,常规"页</oddHead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9">
    <pageSetUpPr fitToPage="1"/>
  </sheetPr>
  <dimension ref="A1:J34"/>
  <sheetViews>
    <sheetView workbookViewId="0">
      <selection activeCell="A2" sqref="A2:L2"/>
    </sheetView>
  </sheetViews>
  <sheetFormatPr defaultColWidth="9" defaultRowHeight="15.75" customHeight="1" outlineLevelCol="1"/>
  <cols>
    <col min="1" max="1" width="5.25" style="13" customWidth="1"/>
    <col min="2" max="2" width="23.25" style="13" customWidth="1"/>
    <col min="3" max="3" width="17.25" style="13" customWidth="1"/>
    <col min="4" max="4" width="7.875" style="13" customWidth="1"/>
    <col min="5" max="6" width="13.125" style="13" customWidth="1" outlineLevel="1"/>
    <col min="7" max="7" width="14.375" style="13" customWidth="1"/>
    <col min="8" max="8" width="14.375" style="13" customWidth="1" outlineLevel="1"/>
    <col min="9" max="9" width="9.625" style="13" customWidth="1" outlineLevel="1"/>
    <col min="10" max="10" width="14.75" style="13" customWidth="1"/>
    <col min="11" max="16384" width="9" style="13"/>
  </cols>
  <sheetData>
    <row r="1" spans="1:10">
      <c r="A1" s="15" t="s">
        <v>414</v>
      </c>
      <c r="B1" s="106" t="s">
        <v>805</v>
      </c>
      <c r="C1" s="18"/>
      <c r="D1" s="18"/>
      <c r="E1" s="18"/>
      <c r="F1" s="18"/>
      <c r="G1" s="18"/>
      <c r="H1" s="18"/>
      <c r="I1" s="18"/>
      <c r="J1" s="18"/>
    </row>
    <row r="2" spans="1:10" s="11" customFormat="1" ht="30" customHeight="1">
      <c r="A2" s="607" t="s">
        <v>806</v>
      </c>
      <c r="B2" s="607"/>
      <c r="C2" s="607"/>
      <c r="D2" s="607"/>
      <c r="E2" s="607"/>
      <c r="F2" s="607"/>
      <c r="G2" s="607"/>
      <c r="H2" s="607"/>
      <c r="I2" s="607"/>
      <c r="J2" s="607"/>
    </row>
    <row r="3" spans="1:10" ht="14.1" customHeight="1">
      <c r="A3" s="608" t="e">
        <f>CONCATENATE(#REF!,#REF!,#REF!,#REF!,#REF!,#REF!,#REF!)</f>
        <v>#REF!</v>
      </c>
      <c r="B3" s="608"/>
      <c r="C3" s="608"/>
      <c r="D3" s="608"/>
      <c r="E3" s="608"/>
      <c r="F3" s="608"/>
      <c r="G3" s="618"/>
      <c r="H3" s="618"/>
      <c r="I3" s="618"/>
      <c r="J3" s="618"/>
    </row>
    <row r="4" spans="1:10" ht="15.75" customHeight="1">
      <c r="A4" s="19" t="e">
        <f>#REF!&amp;#REF!</f>
        <v>#REF!</v>
      </c>
      <c r="G4" s="253"/>
      <c r="J4" s="20" t="s">
        <v>275</v>
      </c>
    </row>
    <row r="5" spans="1:10" s="12" customFormat="1" ht="15.75" customHeight="1">
      <c r="A5" s="21" t="s">
        <v>454</v>
      </c>
      <c r="B5" s="21" t="s">
        <v>636</v>
      </c>
      <c r="C5" s="21" t="s">
        <v>637</v>
      </c>
      <c r="D5" s="21" t="s">
        <v>638</v>
      </c>
      <c r="E5" s="21" t="s">
        <v>456</v>
      </c>
      <c r="F5" s="21" t="s">
        <v>582</v>
      </c>
      <c r="G5" s="33" t="s">
        <v>457</v>
      </c>
      <c r="H5" s="21" t="s">
        <v>458</v>
      </c>
      <c r="I5" s="21" t="s">
        <v>460</v>
      </c>
      <c r="J5" s="21" t="s">
        <v>583</v>
      </c>
    </row>
    <row r="6" spans="1:10" ht="15.75" customHeight="1">
      <c r="A6" s="21">
        <v>1</v>
      </c>
      <c r="B6" s="26"/>
      <c r="C6" s="21"/>
      <c r="D6" s="48"/>
      <c r="E6" s="30"/>
      <c r="F6" s="29"/>
      <c r="G6" s="29">
        <f>E6+F6</f>
        <v>0</v>
      </c>
      <c r="H6" s="30">
        <f>G6</f>
        <v>0</v>
      </c>
      <c r="I6" s="30" t="str">
        <f>IF(G6=0,"",(H6-G6)/G6*100)</f>
        <v/>
      </c>
      <c r="J6" s="31"/>
    </row>
    <row r="7" spans="1:10" ht="15.75" customHeight="1">
      <c r="A7" s="21"/>
      <c r="B7" s="26"/>
      <c r="C7" s="21"/>
      <c r="D7" s="48"/>
      <c r="E7" s="30"/>
      <c r="F7" s="29"/>
      <c r="G7" s="29"/>
      <c r="H7" s="30"/>
      <c r="I7" s="30" t="str">
        <f t="shared" ref="I7:I27" si="0">IF(G7=0,"",(H7-G7)/G7*100)</f>
        <v/>
      </c>
      <c r="J7" s="31"/>
    </row>
    <row r="8" spans="1:10" ht="15.75" customHeight="1">
      <c r="A8" s="21"/>
      <c r="B8" s="26"/>
      <c r="C8" s="21"/>
      <c r="D8" s="48"/>
      <c r="E8" s="30"/>
      <c r="F8" s="29"/>
      <c r="G8" s="29"/>
      <c r="H8" s="30"/>
      <c r="I8" s="30" t="str">
        <f t="shared" si="0"/>
        <v/>
      </c>
      <c r="J8" s="31"/>
    </row>
    <row r="9" spans="1:10" ht="15.75" customHeight="1">
      <c r="A9" s="21"/>
      <c r="B9" s="26"/>
      <c r="C9" s="21"/>
      <c r="D9" s="48"/>
      <c r="E9" s="30"/>
      <c r="F9" s="29"/>
      <c r="G9" s="29"/>
      <c r="H9" s="30"/>
      <c r="I9" s="30" t="str">
        <f t="shared" si="0"/>
        <v/>
      </c>
      <c r="J9" s="31"/>
    </row>
    <row r="10" spans="1:10" ht="15.75" customHeight="1">
      <c r="A10" s="21"/>
      <c r="B10" s="26"/>
      <c r="C10" s="21"/>
      <c r="D10" s="48"/>
      <c r="E10" s="30"/>
      <c r="F10" s="29"/>
      <c r="G10" s="29"/>
      <c r="H10" s="30"/>
      <c r="I10" s="30" t="str">
        <f t="shared" si="0"/>
        <v/>
      </c>
      <c r="J10" s="31"/>
    </row>
    <row r="11" spans="1:10" ht="15.75" customHeight="1">
      <c r="A11" s="21"/>
      <c r="B11" s="26"/>
      <c r="C11" s="21"/>
      <c r="D11" s="48"/>
      <c r="E11" s="30"/>
      <c r="F11" s="29"/>
      <c r="G11" s="29"/>
      <c r="H11" s="30"/>
      <c r="I11" s="30" t="str">
        <f t="shared" si="0"/>
        <v/>
      </c>
      <c r="J11" s="31"/>
    </row>
    <row r="12" spans="1:10" ht="15.75" customHeight="1">
      <c r="A12" s="21"/>
      <c r="B12" s="26"/>
      <c r="C12" s="21"/>
      <c r="D12" s="48"/>
      <c r="E12" s="30"/>
      <c r="F12" s="29"/>
      <c r="G12" s="29"/>
      <c r="H12" s="30"/>
      <c r="I12" s="30" t="str">
        <f t="shared" si="0"/>
        <v/>
      </c>
      <c r="J12" s="31"/>
    </row>
    <row r="13" spans="1:10" ht="15.75" customHeight="1">
      <c r="A13" s="21"/>
      <c r="B13" s="26"/>
      <c r="C13" s="21"/>
      <c r="D13" s="48"/>
      <c r="E13" s="30"/>
      <c r="F13" s="29"/>
      <c r="G13" s="29"/>
      <c r="H13" s="30"/>
      <c r="I13" s="30" t="str">
        <f t="shared" si="0"/>
        <v/>
      </c>
      <c r="J13" s="31"/>
    </row>
    <row r="14" spans="1:10" ht="15.75" customHeight="1">
      <c r="A14" s="21"/>
      <c r="B14" s="26"/>
      <c r="C14" s="21"/>
      <c r="D14" s="48"/>
      <c r="E14" s="30"/>
      <c r="F14" s="29"/>
      <c r="G14" s="29"/>
      <c r="H14" s="30"/>
      <c r="I14" s="30" t="str">
        <f t="shared" si="0"/>
        <v/>
      </c>
      <c r="J14" s="31"/>
    </row>
    <row r="15" spans="1:10" ht="15.75" customHeight="1">
      <c r="A15" s="21"/>
      <c r="B15" s="26"/>
      <c r="C15" s="21"/>
      <c r="D15" s="48"/>
      <c r="E15" s="30"/>
      <c r="F15" s="29"/>
      <c r="G15" s="29"/>
      <c r="H15" s="30"/>
      <c r="I15" s="30" t="str">
        <f t="shared" si="0"/>
        <v/>
      </c>
      <c r="J15" s="31"/>
    </row>
    <row r="16" spans="1:10" ht="15.75" customHeight="1">
      <c r="A16" s="21"/>
      <c r="B16" s="26"/>
      <c r="C16" s="21"/>
      <c r="D16" s="48"/>
      <c r="E16" s="30"/>
      <c r="F16" s="29"/>
      <c r="G16" s="29"/>
      <c r="H16" s="30"/>
      <c r="I16" s="30" t="str">
        <f t="shared" si="0"/>
        <v/>
      </c>
      <c r="J16" s="31"/>
    </row>
    <row r="17" spans="1:10" ht="15.75" customHeight="1">
      <c r="A17" s="21"/>
      <c r="B17" s="26"/>
      <c r="C17" s="21"/>
      <c r="D17" s="48"/>
      <c r="E17" s="30"/>
      <c r="F17" s="29"/>
      <c r="G17" s="29"/>
      <c r="H17" s="30"/>
      <c r="I17" s="30" t="str">
        <f t="shared" si="0"/>
        <v/>
      </c>
      <c r="J17" s="31"/>
    </row>
    <row r="18" spans="1:10" ht="15.75" customHeight="1">
      <c r="A18" s="21"/>
      <c r="B18" s="26"/>
      <c r="C18" s="21"/>
      <c r="D18" s="48"/>
      <c r="E18" s="30"/>
      <c r="F18" s="29"/>
      <c r="G18" s="29"/>
      <c r="H18" s="30"/>
      <c r="I18" s="30" t="str">
        <f t="shared" si="0"/>
        <v/>
      </c>
      <c r="J18" s="31"/>
    </row>
    <row r="19" spans="1:10" ht="15.75" customHeight="1">
      <c r="A19" s="21"/>
      <c r="B19" s="26"/>
      <c r="C19" s="21"/>
      <c r="D19" s="48"/>
      <c r="E19" s="30"/>
      <c r="F19" s="29"/>
      <c r="G19" s="29"/>
      <c r="H19" s="30"/>
      <c r="I19" s="30" t="str">
        <f t="shared" si="0"/>
        <v/>
      </c>
      <c r="J19" s="31"/>
    </row>
    <row r="20" spans="1:10" ht="15.75" customHeight="1">
      <c r="A20" s="21"/>
      <c r="B20" s="26"/>
      <c r="C20" s="21"/>
      <c r="D20" s="48"/>
      <c r="E20" s="30"/>
      <c r="F20" s="29"/>
      <c r="G20" s="29"/>
      <c r="H20" s="30"/>
      <c r="I20" s="30" t="str">
        <f t="shared" si="0"/>
        <v/>
      </c>
      <c r="J20" s="31"/>
    </row>
    <row r="21" spans="1:10" ht="15.75" customHeight="1">
      <c r="A21" s="21"/>
      <c r="B21" s="26"/>
      <c r="C21" s="21"/>
      <c r="D21" s="48"/>
      <c r="E21" s="30"/>
      <c r="F21" s="29"/>
      <c r="G21" s="29"/>
      <c r="H21" s="30"/>
      <c r="I21" s="30" t="str">
        <f t="shared" si="0"/>
        <v/>
      </c>
      <c r="J21" s="31"/>
    </row>
    <row r="22" spans="1:10" ht="15.75" customHeight="1">
      <c r="A22" s="21"/>
      <c r="B22" s="26"/>
      <c r="C22" s="21"/>
      <c r="D22" s="48"/>
      <c r="E22" s="30"/>
      <c r="F22" s="29"/>
      <c r="G22" s="29"/>
      <c r="H22" s="30"/>
      <c r="I22" s="30" t="str">
        <f t="shared" si="0"/>
        <v/>
      </c>
      <c r="J22" s="31"/>
    </row>
    <row r="23" spans="1:10" ht="15.75" customHeight="1">
      <c r="A23" s="21"/>
      <c r="B23" s="26"/>
      <c r="C23" s="21"/>
      <c r="D23" s="48"/>
      <c r="E23" s="30"/>
      <c r="F23" s="29"/>
      <c r="G23" s="29"/>
      <c r="H23" s="30"/>
      <c r="I23" s="30" t="str">
        <f t="shared" si="0"/>
        <v/>
      </c>
      <c r="J23" s="31"/>
    </row>
    <row r="24" spans="1:10" ht="15.75" customHeight="1">
      <c r="A24" s="619" t="s">
        <v>627</v>
      </c>
      <c r="B24" s="620"/>
      <c r="C24" s="21"/>
      <c r="D24" s="48"/>
      <c r="E24" s="30">
        <f>SUM(E6:E23)</f>
        <v>0</v>
      </c>
      <c r="F24" s="29"/>
      <c r="G24" s="29">
        <f>SUM(G6:G23)</f>
        <v>0</v>
      </c>
      <c r="H24" s="30">
        <f>SUM(H6:H23)</f>
        <v>0</v>
      </c>
      <c r="I24" s="30" t="str">
        <f t="shared" si="0"/>
        <v/>
      </c>
      <c r="J24" s="31"/>
    </row>
    <row r="25" spans="1:10" ht="15.75" customHeight="1">
      <c r="A25" s="619" t="s">
        <v>648</v>
      </c>
      <c r="B25" s="620"/>
      <c r="C25" s="21"/>
      <c r="D25" s="48"/>
      <c r="E25" s="30"/>
      <c r="F25" s="29"/>
      <c r="G25" s="29"/>
      <c r="H25" s="30">
        <v>0</v>
      </c>
      <c r="I25" s="30" t="str">
        <f t="shared" si="0"/>
        <v/>
      </c>
      <c r="J25" s="31"/>
    </row>
    <row r="26" spans="1:10" ht="15.75" customHeight="1">
      <c r="A26" s="619" t="s">
        <v>649</v>
      </c>
      <c r="B26" s="620"/>
      <c r="C26" s="21"/>
      <c r="D26" s="48"/>
      <c r="E26" s="30"/>
      <c r="F26" s="29"/>
      <c r="G26" s="29"/>
      <c r="H26" s="30"/>
      <c r="I26" s="30" t="str">
        <f t="shared" si="0"/>
        <v/>
      </c>
      <c r="J26" s="31"/>
    </row>
    <row r="27" spans="1:10" ht="15.75" customHeight="1">
      <c r="A27" s="619" t="s">
        <v>650</v>
      </c>
      <c r="B27" s="620"/>
      <c r="C27" s="31"/>
      <c r="D27" s="48"/>
      <c r="E27" s="30">
        <f>E24-E25-E26</f>
        <v>0</v>
      </c>
      <c r="F27" s="29"/>
      <c r="G27" s="29">
        <f>G24-G25-G26</f>
        <v>0</v>
      </c>
      <c r="H27" s="30">
        <f>H24-H25-H26</f>
        <v>0</v>
      </c>
      <c r="I27" s="30" t="str">
        <f t="shared" si="0"/>
        <v/>
      </c>
      <c r="J27" s="31"/>
    </row>
    <row r="28" spans="1:10" ht="15.75" customHeight="1">
      <c r="A28" s="34" t="e">
        <f>#REF!&amp;#REF!</f>
        <v>#REF!</v>
      </c>
      <c r="H28" s="19" t="e">
        <f>"评估人员："&amp;#REF!</f>
        <v>#REF!</v>
      </c>
    </row>
    <row r="29" spans="1:10" ht="15.75" customHeight="1">
      <c r="A29" s="34" t="e">
        <f>CONCATENATE(#REF!,#REF!,#REF!,#REF!,#REF!,#REF!,#REF!)</f>
        <v>#REF!</v>
      </c>
    </row>
    <row r="30" spans="1:10" ht="15.75" customHeight="1">
      <c r="B30" s="20" t="s">
        <v>651</v>
      </c>
      <c r="C30" s="13" t="s">
        <v>652</v>
      </c>
    </row>
    <row r="31" spans="1:10" ht="15.75" customHeight="1">
      <c r="B31" s="20" t="s">
        <v>653</v>
      </c>
      <c r="C31" s="13" t="s">
        <v>654</v>
      </c>
    </row>
    <row r="32" spans="1:10" ht="15.75" customHeight="1">
      <c r="C32" s="13" t="s">
        <v>655</v>
      </c>
    </row>
    <row r="33" spans="3:3" ht="15.75" customHeight="1">
      <c r="C33" s="13" t="s">
        <v>656</v>
      </c>
    </row>
    <row r="34" spans="3:3" ht="15.75" customHeight="1">
      <c r="C34" s="13" t="s">
        <v>657</v>
      </c>
    </row>
  </sheetData>
  <mergeCells count="6">
    <mergeCell ref="A27:B27"/>
    <mergeCell ref="A2:J2"/>
    <mergeCell ref="A3:J3"/>
    <mergeCell ref="A24:B24"/>
    <mergeCell ref="A25:B25"/>
    <mergeCell ref="A26:B26"/>
  </mergeCells>
  <phoneticPr fontId="12" type="noConversion"/>
  <hyperlinks>
    <hyperlink ref="A1" location="索引目录!D32" display="返回索引页"/>
    <hyperlink ref="B1" location="非流动资产汇总!B8" display="返回 "/>
  </hyperlinks>
  <printOptions horizontalCentered="1"/>
  <pageMargins left="0.35433070866141703" right="0.35433070866141703" top="0.78740157480314998" bottom="0.78740157480314998" header="1.02362204724409" footer="0.511811023622047"/>
  <pageSetup paperSize="9" scale="98" fitToHeight="0" orientation="landscape"/>
  <headerFooter alignWithMargins="0">
    <oddHeader>&amp;R&amp;"宋体,常规"&amp;10表&amp;"Times New Roman,常规"3-4
&amp;"宋体,常规"共&amp;"Times New Roman,常规"&amp;N&amp;"宋体,常规"页第&amp;"Times New Roman,常规"&amp;P&amp;"宋体,常规"页</oddHead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71"/>
  <sheetViews>
    <sheetView workbookViewId="0">
      <selection activeCell="E34" sqref="E34"/>
    </sheetView>
  </sheetViews>
  <sheetFormatPr defaultColWidth="7" defaultRowHeight="18" customHeight="1"/>
  <cols>
    <col min="1" max="1" width="5" style="398" customWidth="1"/>
    <col min="2" max="2" width="22.25" style="399" customWidth="1"/>
    <col min="3" max="4" width="20.125" style="400" customWidth="1"/>
    <col min="5" max="6" width="20.125" style="398" customWidth="1"/>
    <col min="7" max="7" width="20.125" style="399" customWidth="1"/>
    <col min="8" max="16384" width="7" style="398"/>
  </cols>
  <sheetData>
    <row r="1" spans="1:7" s="395" customFormat="1" ht="18" customHeight="1">
      <c r="A1" s="401" t="s">
        <v>272</v>
      </c>
      <c r="B1" s="402"/>
      <c r="C1" s="402"/>
      <c r="D1" s="402"/>
      <c r="E1" s="402"/>
      <c r="F1" s="402"/>
      <c r="G1" s="402"/>
    </row>
    <row r="2" spans="1:7" s="395" customFormat="1" ht="36" customHeight="1">
      <c r="A2" s="593" t="s">
        <v>341</v>
      </c>
      <c r="B2" s="593"/>
      <c r="C2" s="593"/>
      <c r="D2" s="593"/>
      <c r="E2" s="593"/>
      <c r="F2" s="593"/>
      <c r="G2" s="593"/>
    </row>
    <row r="3" spans="1:7" s="396" customFormat="1" ht="18" customHeight="1">
      <c r="A3" s="594" t="e">
        <f>CONCATENATE(#REF!,#REF!,#REF!,#REF!,#REF!,#REF!)</f>
        <v>#REF!</v>
      </c>
      <c r="B3" s="594"/>
      <c r="C3" s="594"/>
      <c r="D3" s="594"/>
      <c r="E3" s="594"/>
      <c r="F3" s="594"/>
      <c r="G3" s="594"/>
    </row>
    <row r="4" spans="1:7" ht="18" customHeight="1">
      <c r="A4" s="595" t="e">
        <f>"编制单位:"&amp;#REF!</f>
        <v>#REF!</v>
      </c>
      <c r="B4" s="595"/>
      <c r="C4" s="595"/>
      <c r="E4" s="403" t="e">
        <f>"编制人:"&amp;#REF!</f>
        <v>#REF!</v>
      </c>
      <c r="G4" s="404" t="s">
        <v>342</v>
      </c>
    </row>
    <row r="5" spans="1:7" s="397" customFormat="1" ht="18" customHeight="1">
      <c r="A5" s="598" t="s">
        <v>343</v>
      </c>
      <c r="B5" s="600" t="s">
        <v>344</v>
      </c>
      <c r="C5" s="602" t="s">
        <v>345</v>
      </c>
      <c r="D5" s="602" t="s">
        <v>346</v>
      </c>
      <c r="E5" s="600" t="s">
        <v>347</v>
      </c>
      <c r="F5" s="596" t="s">
        <v>348</v>
      </c>
      <c r="G5" s="597"/>
    </row>
    <row r="6" spans="1:7" s="397" customFormat="1" ht="18" customHeight="1">
      <c r="A6" s="599"/>
      <c r="B6" s="601"/>
      <c r="C6" s="603"/>
      <c r="D6" s="603"/>
      <c r="E6" s="601"/>
      <c r="F6" s="405" t="s">
        <v>349</v>
      </c>
      <c r="G6" s="406" t="s">
        <v>350</v>
      </c>
    </row>
    <row r="7" spans="1:7" ht="18" customHeight="1">
      <c r="A7" s="407">
        <v>1</v>
      </c>
      <c r="B7" s="408" t="s">
        <v>351</v>
      </c>
      <c r="C7" s="409">
        <f>SUM(C8:C18)</f>
        <v>98147695.989999995</v>
      </c>
      <c r="D7" s="409">
        <f>SUM(D8:D18)</f>
        <v>0</v>
      </c>
      <c r="E7" s="409">
        <f>SUM(E8:E18)</f>
        <v>0</v>
      </c>
      <c r="F7" s="410">
        <f>E7-C7</f>
        <v>-98147695.989999995</v>
      </c>
      <c r="G7" s="411">
        <f>E7-D7</f>
        <v>0</v>
      </c>
    </row>
    <row r="8" spans="1:7" ht="18" customHeight="1">
      <c r="A8" s="412">
        <v>2</v>
      </c>
      <c r="B8" s="413" t="s">
        <v>352</v>
      </c>
      <c r="C8" s="414">
        <v>47504.3</v>
      </c>
      <c r="D8" s="414"/>
      <c r="E8" s="414">
        <f>分类汇总!D7</f>
        <v>0</v>
      </c>
      <c r="F8" s="415">
        <f>E8-C8</f>
        <v>-47504.3</v>
      </c>
      <c r="G8" s="416">
        <f>E8-D8</f>
        <v>0</v>
      </c>
    </row>
    <row r="9" spans="1:7" ht="18" customHeight="1">
      <c r="A9" s="412">
        <v>3</v>
      </c>
      <c r="B9" s="417" t="s">
        <v>353</v>
      </c>
      <c r="C9" s="414"/>
      <c r="D9" s="414"/>
      <c r="E9" s="414">
        <f>分类汇总!D8</f>
        <v>0</v>
      </c>
      <c r="F9" s="415">
        <f>E9-C9</f>
        <v>0</v>
      </c>
      <c r="G9" s="416">
        <f>E9-D9</f>
        <v>0</v>
      </c>
    </row>
    <row r="10" spans="1:7" ht="18" customHeight="1">
      <c r="A10" s="412">
        <v>4</v>
      </c>
      <c r="B10" s="417" t="s">
        <v>354</v>
      </c>
      <c r="C10" s="414"/>
      <c r="D10" s="414"/>
      <c r="E10" s="414">
        <f>分类汇总!D9</f>
        <v>0</v>
      </c>
      <c r="F10" s="415">
        <f>E10-C10</f>
        <v>0</v>
      </c>
      <c r="G10" s="416">
        <f>E10-D10</f>
        <v>0</v>
      </c>
    </row>
    <row r="11" spans="1:7" ht="18" customHeight="1">
      <c r="A11" s="412">
        <v>5</v>
      </c>
      <c r="B11" s="417" t="s">
        <v>355</v>
      </c>
      <c r="C11" s="414">
        <v>59859049.100000001</v>
      </c>
      <c r="D11" s="414"/>
      <c r="E11" s="414">
        <f>分类汇总!D10</f>
        <v>0</v>
      </c>
      <c r="F11" s="415">
        <f>E11-C11</f>
        <v>-59859049.100000001</v>
      </c>
      <c r="G11" s="416">
        <f>E11-D11</f>
        <v>0</v>
      </c>
    </row>
    <row r="12" spans="1:7" ht="18" customHeight="1">
      <c r="A12" s="412">
        <v>6</v>
      </c>
      <c r="B12" s="413" t="s">
        <v>356</v>
      </c>
      <c r="C12" s="414">
        <v>37302.74</v>
      </c>
      <c r="D12" s="414"/>
      <c r="E12" s="414">
        <f>分类汇总!D11</f>
        <v>0</v>
      </c>
      <c r="F12" s="415"/>
      <c r="G12" s="416"/>
    </row>
    <row r="13" spans="1:7" ht="18" customHeight="1">
      <c r="A13" s="412">
        <v>7</v>
      </c>
      <c r="B13" s="413" t="s">
        <v>357</v>
      </c>
      <c r="C13" s="414"/>
      <c r="D13" s="418"/>
      <c r="E13" s="414">
        <f>分类汇总!D12</f>
        <v>0</v>
      </c>
      <c r="F13" s="419">
        <f t="shared" ref="F13:F61" si="0">E13-C13</f>
        <v>0</v>
      </c>
      <c r="G13" s="420">
        <f t="shared" ref="G13:G61" si="1">E13-D13</f>
        <v>0</v>
      </c>
    </row>
    <row r="14" spans="1:7" ht="18" customHeight="1">
      <c r="A14" s="412">
        <v>8</v>
      </c>
      <c r="B14" s="417" t="s">
        <v>358</v>
      </c>
      <c r="C14" s="414"/>
      <c r="D14" s="414"/>
      <c r="E14" s="414">
        <f>分类汇总!D13</f>
        <v>0</v>
      </c>
      <c r="F14" s="415">
        <f t="shared" si="0"/>
        <v>0</v>
      </c>
      <c r="G14" s="416">
        <f t="shared" si="1"/>
        <v>0</v>
      </c>
    </row>
    <row r="15" spans="1:7" ht="18" customHeight="1">
      <c r="A15" s="412">
        <v>9</v>
      </c>
      <c r="B15" s="417" t="s">
        <v>359</v>
      </c>
      <c r="C15" s="414">
        <v>33117619.079999998</v>
      </c>
      <c r="D15" s="414"/>
      <c r="E15" s="414">
        <f>分类汇总!D14</f>
        <v>0</v>
      </c>
      <c r="F15" s="415">
        <f t="shared" si="0"/>
        <v>-33117619.079999998</v>
      </c>
      <c r="G15" s="416">
        <f t="shared" si="1"/>
        <v>0</v>
      </c>
    </row>
    <row r="16" spans="1:7" ht="18" customHeight="1">
      <c r="A16" s="412">
        <v>10</v>
      </c>
      <c r="B16" s="417" t="s">
        <v>360</v>
      </c>
      <c r="C16" s="414">
        <v>4931445.16</v>
      </c>
      <c r="D16" s="414"/>
      <c r="E16" s="414">
        <f>分类汇总!D15</f>
        <v>0</v>
      </c>
      <c r="F16" s="415">
        <f t="shared" si="0"/>
        <v>-4931445.16</v>
      </c>
      <c r="G16" s="416">
        <f t="shared" si="1"/>
        <v>0</v>
      </c>
    </row>
    <row r="17" spans="1:7" ht="18" customHeight="1">
      <c r="A17" s="412">
        <v>11</v>
      </c>
      <c r="B17" s="417" t="s">
        <v>361</v>
      </c>
      <c r="C17" s="414"/>
      <c r="D17" s="414"/>
      <c r="E17" s="414">
        <f>分类汇总!D16</f>
        <v>0</v>
      </c>
      <c r="F17" s="415">
        <f t="shared" si="0"/>
        <v>0</v>
      </c>
      <c r="G17" s="416">
        <f t="shared" si="1"/>
        <v>0</v>
      </c>
    </row>
    <row r="18" spans="1:7" ht="18" customHeight="1">
      <c r="A18" s="412">
        <v>12</v>
      </c>
      <c r="B18" s="417" t="s">
        <v>362</v>
      </c>
      <c r="C18" s="414">
        <v>154775.60999999999</v>
      </c>
      <c r="D18" s="414"/>
      <c r="E18" s="414">
        <f>分类汇总!D17</f>
        <v>0</v>
      </c>
      <c r="F18" s="415">
        <f t="shared" si="0"/>
        <v>-154775.60999999999</v>
      </c>
      <c r="G18" s="416">
        <f t="shared" si="1"/>
        <v>0</v>
      </c>
    </row>
    <row r="19" spans="1:7" ht="18" customHeight="1">
      <c r="A19" s="412">
        <v>13</v>
      </c>
      <c r="B19" s="417" t="s">
        <v>363</v>
      </c>
      <c r="C19" s="414">
        <f>SUM(C20:C36)</f>
        <v>440924.32</v>
      </c>
      <c r="D19" s="414">
        <f>SUM(D20:D36)</f>
        <v>0</v>
      </c>
      <c r="E19" s="414" t="e">
        <f>SUM(E20:E36)</f>
        <v>#REF!</v>
      </c>
      <c r="F19" s="415" t="e">
        <f t="shared" si="0"/>
        <v>#REF!</v>
      </c>
      <c r="G19" s="416" t="e">
        <f t="shared" si="1"/>
        <v>#REF!</v>
      </c>
    </row>
    <row r="20" spans="1:7" ht="18" customHeight="1">
      <c r="A20" s="412">
        <v>14</v>
      </c>
      <c r="B20" s="417" t="s">
        <v>364</v>
      </c>
      <c r="C20" s="414"/>
      <c r="D20" s="414"/>
      <c r="E20" s="414">
        <f>分类汇总!D19</f>
        <v>0</v>
      </c>
      <c r="F20" s="415">
        <f t="shared" si="0"/>
        <v>0</v>
      </c>
      <c r="G20" s="416">
        <f t="shared" si="1"/>
        <v>0</v>
      </c>
    </row>
    <row r="21" spans="1:7" ht="18" customHeight="1">
      <c r="A21" s="412">
        <v>15</v>
      </c>
      <c r="B21" s="417" t="s">
        <v>365</v>
      </c>
      <c r="C21" s="414"/>
      <c r="D21" s="414"/>
      <c r="E21" s="414">
        <f>分类汇总!D20</f>
        <v>0</v>
      </c>
      <c r="F21" s="415">
        <f t="shared" si="0"/>
        <v>0</v>
      </c>
      <c r="G21" s="416">
        <f t="shared" si="1"/>
        <v>0</v>
      </c>
    </row>
    <row r="22" spans="1:7" ht="18" customHeight="1">
      <c r="A22" s="412">
        <v>16</v>
      </c>
      <c r="B22" s="417" t="s">
        <v>366</v>
      </c>
      <c r="C22" s="414"/>
      <c r="D22" s="414"/>
      <c r="E22" s="414">
        <f>分类汇总!D21</f>
        <v>0</v>
      </c>
      <c r="F22" s="415">
        <f t="shared" si="0"/>
        <v>0</v>
      </c>
      <c r="G22" s="416">
        <f t="shared" si="1"/>
        <v>0</v>
      </c>
    </row>
    <row r="23" spans="1:7" ht="18" customHeight="1">
      <c r="A23" s="412">
        <v>17</v>
      </c>
      <c r="B23" s="417" t="s">
        <v>367</v>
      </c>
      <c r="C23" s="414"/>
      <c r="D23" s="414"/>
      <c r="E23" s="414">
        <f>分类汇总!D22</f>
        <v>0</v>
      </c>
      <c r="F23" s="415">
        <f t="shared" si="0"/>
        <v>0</v>
      </c>
      <c r="G23" s="416">
        <f t="shared" si="1"/>
        <v>0</v>
      </c>
    </row>
    <row r="24" spans="1:7" ht="18" customHeight="1">
      <c r="A24" s="412">
        <v>18</v>
      </c>
      <c r="B24" s="421" t="s">
        <v>368</v>
      </c>
      <c r="C24" s="414"/>
      <c r="D24" s="418"/>
      <c r="E24" s="414">
        <f>分类汇总!D23</f>
        <v>0</v>
      </c>
      <c r="F24" s="419">
        <f t="shared" si="0"/>
        <v>0</v>
      </c>
      <c r="G24" s="420">
        <f t="shared" si="1"/>
        <v>0</v>
      </c>
    </row>
    <row r="25" spans="1:7" ht="18" customHeight="1">
      <c r="A25" s="412">
        <v>19</v>
      </c>
      <c r="B25" s="421" t="s">
        <v>369</v>
      </c>
      <c r="C25" s="414">
        <v>6745.86</v>
      </c>
      <c r="D25" s="418"/>
      <c r="E25" s="414" t="e">
        <f>分类汇总!D24</f>
        <v>#REF!</v>
      </c>
      <c r="F25" s="419" t="e">
        <f t="shared" si="0"/>
        <v>#REF!</v>
      </c>
      <c r="G25" s="420" t="e">
        <f t="shared" si="1"/>
        <v>#REF!</v>
      </c>
    </row>
    <row r="26" spans="1:7" ht="18" customHeight="1">
      <c r="A26" s="412">
        <v>20</v>
      </c>
      <c r="B26" s="413" t="s">
        <v>370</v>
      </c>
      <c r="C26" s="414"/>
      <c r="D26" s="418"/>
      <c r="E26" s="414">
        <f>分类汇总!D25</f>
        <v>0</v>
      </c>
      <c r="F26" s="419">
        <f t="shared" si="0"/>
        <v>0</v>
      </c>
      <c r="G26" s="420">
        <f t="shared" si="1"/>
        <v>0</v>
      </c>
    </row>
    <row r="27" spans="1:7" ht="18" customHeight="1">
      <c r="A27" s="412">
        <v>21</v>
      </c>
      <c r="B27" s="413" t="s">
        <v>371</v>
      </c>
      <c r="C27" s="414"/>
      <c r="D27" s="418"/>
      <c r="E27" s="414">
        <f>分类汇总!D26</f>
        <v>0</v>
      </c>
      <c r="F27" s="419">
        <f t="shared" si="0"/>
        <v>0</v>
      </c>
      <c r="G27" s="420">
        <f t="shared" si="1"/>
        <v>0</v>
      </c>
    </row>
    <row r="28" spans="1:7" ht="18" customHeight="1">
      <c r="A28" s="412">
        <v>22</v>
      </c>
      <c r="B28" s="413" t="s">
        <v>372</v>
      </c>
      <c r="C28" s="414"/>
      <c r="D28" s="418"/>
      <c r="E28" s="414">
        <f>分类汇总!D27</f>
        <v>0</v>
      </c>
      <c r="F28" s="419">
        <f t="shared" si="0"/>
        <v>0</v>
      </c>
      <c r="G28" s="420">
        <f t="shared" si="1"/>
        <v>0</v>
      </c>
    </row>
    <row r="29" spans="1:7" ht="18" customHeight="1">
      <c r="A29" s="412">
        <v>23</v>
      </c>
      <c r="B29" s="413" t="s">
        <v>373</v>
      </c>
      <c r="C29" s="414"/>
      <c r="D29" s="418"/>
      <c r="E29" s="414">
        <f>分类汇总!D28</f>
        <v>0</v>
      </c>
      <c r="F29" s="419">
        <f t="shared" si="0"/>
        <v>0</v>
      </c>
      <c r="G29" s="420">
        <f t="shared" si="1"/>
        <v>0</v>
      </c>
    </row>
    <row r="30" spans="1:7" ht="18" customHeight="1">
      <c r="A30" s="412">
        <v>24</v>
      </c>
      <c r="B30" s="413" t="s">
        <v>374</v>
      </c>
      <c r="C30" s="414"/>
      <c r="D30" s="418"/>
      <c r="E30" s="414">
        <f>分类汇总!D29</f>
        <v>0</v>
      </c>
      <c r="F30" s="419">
        <f t="shared" si="0"/>
        <v>0</v>
      </c>
      <c r="G30" s="420">
        <f t="shared" si="1"/>
        <v>0</v>
      </c>
    </row>
    <row r="31" spans="1:7" ht="18" customHeight="1">
      <c r="A31" s="412">
        <v>25</v>
      </c>
      <c r="B31" s="413" t="s">
        <v>375</v>
      </c>
      <c r="C31" s="414"/>
      <c r="D31" s="418"/>
      <c r="E31" s="414">
        <f>分类汇总!D30</f>
        <v>0</v>
      </c>
      <c r="F31" s="419">
        <f t="shared" si="0"/>
        <v>0</v>
      </c>
      <c r="G31" s="420">
        <f t="shared" si="1"/>
        <v>0</v>
      </c>
    </row>
    <row r="32" spans="1:7" ht="18" customHeight="1">
      <c r="A32" s="412">
        <v>26</v>
      </c>
      <c r="B32" s="413" t="s">
        <v>376</v>
      </c>
      <c r="C32" s="414"/>
      <c r="D32" s="418"/>
      <c r="E32" s="414">
        <f>分类汇总!D31</f>
        <v>0</v>
      </c>
      <c r="F32" s="419">
        <f t="shared" si="0"/>
        <v>0</v>
      </c>
      <c r="G32" s="420">
        <f t="shared" si="1"/>
        <v>0</v>
      </c>
    </row>
    <row r="33" spans="1:7" ht="18" customHeight="1">
      <c r="A33" s="412">
        <v>27</v>
      </c>
      <c r="B33" s="413" t="s">
        <v>377</v>
      </c>
      <c r="C33" s="414"/>
      <c r="D33" s="418"/>
      <c r="E33" s="414">
        <f>分类汇总!D32</f>
        <v>0</v>
      </c>
      <c r="F33" s="419">
        <f t="shared" si="0"/>
        <v>0</v>
      </c>
      <c r="G33" s="420">
        <f t="shared" si="1"/>
        <v>0</v>
      </c>
    </row>
    <row r="34" spans="1:7" ht="18" customHeight="1">
      <c r="A34" s="412">
        <v>28</v>
      </c>
      <c r="B34" s="413" t="s">
        <v>378</v>
      </c>
      <c r="C34" s="414"/>
      <c r="D34" s="418"/>
      <c r="E34" s="414">
        <f>分类汇总!D33</f>
        <v>0</v>
      </c>
      <c r="F34" s="419">
        <f t="shared" si="0"/>
        <v>0</v>
      </c>
      <c r="G34" s="420">
        <f t="shared" si="1"/>
        <v>0</v>
      </c>
    </row>
    <row r="35" spans="1:7" ht="18" customHeight="1">
      <c r="A35" s="412">
        <v>29</v>
      </c>
      <c r="B35" s="413" t="s">
        <v>379</v>
      </c>
      <c r="C35" s="414">
        <v>434178.46</v>
      </c>
      <c r="D35" s="418"/>
      <c r="E35" s="414">
        <f>分类汇总!D34</f>
        <v>0</v>
      </c>
      <c r="F35" s="419">
        <f t="shared" si="0"/>
        <v>-434178.46</v>
      </c>
      <c r="G35" s="420">
        <f t="shared" si="1"/>
        <v>0</v>
      </c>
    </row>
    <row r="36" spans="1:7" ht="18" customHeight="1">
      <c r="A36" s="412">
        <v>30</v>
      </c>
      <c r="B36" s="413" t="s">
        <v>380</v>
      </c>
      <c r="C36" s="414"/>
      <c r="D36" s="418"/>
      <c r="E36" s="414">
        <f>分类汇总!D35</f>
        <v>0</v>
      </c>
      <c r="F36" s="419">
        <f t="shared" si="0"/>
        <v>0</v>
      </c>
      <c r="G36" s="420">
        <f t="shared" si="1"/>
        <v>0</v>
      </c>
    </row>
    <row r="37" spans="1:7" ht="18" customHeight="1">
      <c r="A37" s="407">
        <v>31</v>
      </c>
      <c r="B37" s="422" t="s">
        <v>381</v>
      </c>
      <c r="C37" s="409">
        <f>C7+C19</f>
        <v>98588620.310000002</v>
      </c>
      <c r="D37" s="409">
        <f>D7+D19</f>
        <v>0</v>
      </c>
      <c r="E37" s="409" t="e">
        <f>E7+E19</f>
        <v>#REF!</v>
      </c>
      <c r="F37" s="410" t="e">
        <f t="shared" si="0"/>
        <v>#REF!</v>
      </c>
      <c r="G37" s="411" t="e">
        <f t="shared" si="1"/>
        <v>#REF!</v>
      </c>
    </row>
    <row r="38" spans="1:7" ht="18" customHeight="1">
      <c r="A38" s="407">
        <v>32</v>
      </c>
      <c r="B38" s="422" t="s">
        <v>382</v>
      </c>
      <c r="C38" s="409">
        <f>SUM(C39:C50)</f>
        <v>41317172.490000002</v>
      </c>
      <c r="D38" s="409">
        <f>SUM(D39:D50)</f>
        <v>0</v>
      </c>
      <c r="E38" s="409">
        <f>SUM(E39:E50)</f>
        <v>0</v>
      </c>
      <c r="F38" s="410">
        <f t="shared" si="0"/>
        <v>-41317172.490000002</v>
      </c>
      <c r="G38" s="411">
        <f t="shared" si="1"/>
        <v>0</v>
      </c>
    </row>
    <row r="39" spans="1:7" ht="18" customHeight="1">
      <c r="A39" s="412">
        <v>33</v>
      </c>
      <c r="B39" s="421" t="s">
        <v>383</v>
      </c>
      <c r="C39" s="418"/>
      <c r="D39" s="418"/>
      <c r="E39" s="418">
        <f>分类汇总!D38</f>
        <v>0</v>
      </c>
      <c r="F39" s="419">
        <f t="shared" si="0"/>
        <v>0</v>
      </c>
      <c r="G39" s="420">
        <f t="shared" si="1"/>
        <v>0</v>
      </c>
    </row>
    <row r="40" spans="1:7" ht="18" customHeight="1">
      <c r="A40" s="412">
        <v>34</v>
      </c>
      <c r="B40" s="413" t="s">
        <v>384</v>
      </c>
      <c r="C40" s="418"/>
      <c r="D40" s="418"/>
      <c r="E40" s="418">
        <f>分类汇总!D39</f>
        <v>0</v>
      </c>
      <c r="F40" s="419">
        <f t="shared" si="0"/>
        <v>0</v>
      </c>
      <c r="G40" s="420">
        <f t="shared" si="1"/>
        <v>0</v>
      </c>
    </row>
    <row r="41" spans="1:7" ht="18" customHeight="1">
      <c r="A41" s="412">
        <v>35</v>
      </c>
      <c r="B41" s="423" t="s">
        <v>385</v>
      </c>
      <c r="C41" s="418"/>
      <c r="D41" s="418"/>
      <c r="E41" s="418">
        <f>分类汇总!D40</f>
        <v>0</v>
      </c>
      <c r="F41" s="419">
        <f t="shared" si="0"/>
        <v>0</v>
      </c>
      <c r="G41" s="420">
        <f t="shared" si="1"/>
        <v>0</v>
      </c>
    </row>
    <row r="42" spans="1:7" ht="18" customHeight="1">
      <c r="A42" s="412">
        <v>36</v>
      </c>
      <c r="B42" s="423" t="s">
        <v>386</v>
      </c>
      <c r="C42" s="418">
        <v>28690572.079999998</v>
      </c>
      <c r="D42" s="418"/>
      <c r="E42" s="418">
        <f>分类汇总!D41</f>
        <v>0</v>
      </c>
      <c r="F42" s="419">
        <f t="shared" si="0"/>
        <v>-28690572.079999998</v>
      </c>
      <c r="G42" s="420">
        <f t="shared" si="1"/>
        <v>0</v>
      </c>
    </row>
    <row r="43" spans="1:7" ht="18" customHeight="1">
      <c r="A43" s="412">
        <v>37</v>
      </c>
      <c r="B43" s="421" t="s">
        <v>387</v>
      </c>
      <c r="C43" s="418">
        <v>10810842.08</v>
      </c>
      <c r="D43" s="418"/>
      <c r="E43" s="418">
        <f>分类汇总!D42</f>
        <v>0</v>
      </c>
      <c r="F43" s="419">
        <f t="shared" si="0"/>
        <v>-10810842.08</v>
      </c>
      <c r="G43" s="420">
        <f t="shared" si="1"/>
        <v>0</v>
      </c>
    </row>
    <row r="44" spans="1:7" ht="18" customHeight="1">
      <c r="A44" s="412">
        <v>38</v>
      </c>
      <c r="B44" s="421" t="s">
        <v>388</v>
      </c>
      <c r="C44" s="418">
        <v>18702.009999999998</v>
      </c>
      <c r="D44" s="418"/>
      <c r="E44" s="418">
        <f>分类汇总!D43</f>
        <v>0</v>
      </c>
      <c r="F44" s="419">
        <f t="shared" si="0"/>
        <v>-18702.009999999998</v>
      </c>
      <c r="G44" s="420">
        <f t="shared" si="1"/>
        <v>0</v>
      </c>
    </row>
    <row r="45" spans="1:7" ht="18" customHeight="1">
      <c r="A45" s="412">
        <v>39</v>
      </c>
      <c r="B45" s="413" t="s">
        <v>389</v>
      </c>
      <c r="C45" s="418">
        <v>30.86</v>
      </c>
      <c r="D45" s="418"/>
      <c r="E45" s="418">
        <f>分类汇总!D44</f>
        <v>0</v>
      </c>
      <c r="F45" s="419">
        <f t="shared" si="0"/>
        <v>-30.86</v>
      </c>
      <c r="G45" s="420">
        <f t="shared" si="1"/>
        <v>0</v>
      </c>
    </row>
    <row r="46" spans="1:7" ht="18" customHeight="1">
      <c r="A46" s="412">
        <v>40</v>
      </c>
      <c r="B46" s="421" t="s">
        <v>390</v>
      </c>
      <c r="C46" s="418"/>
      <c r="D46" s="418"/>
      <c r="E46" s="418">
        <f>分类汇总!D45</f>
        <v>0</v>
      </c>
      <c r="F46" s="419">
        <f t="shared" si="0"/>
        <v>0</v>
      </c>
      <c r="G46" s="420">
        <f t="shared" si="1"/>
        <v>0</v>
      </c>
    </row>
    <row r="47" spans="1:7" ht="18" customHeight="1">
      <c r="A47" s="412">
        <v>41</v>
      </c>
      <c r="B47" s="421" t="s">
        <v>391</v>
      </c>
      <c r="C47" s="418"/>
      <c r="D47" s="418"/>
      <c r="E47" s="418">
        <f>分类汇总!D46</f>
        <v>0</v>
      </c>
      <c r="F47" s="419">
        <f t="shared" si="0"/>
        <v>0</v>
      </c>
      <c r="G47" s="420">
        <f t="shared" si="1"/>
        <v>0</v>
      </c>
    </row>
    <row r="48" spans="1:7" ht="18" customHeight="1">
      <c r="A48" s="412">
        <v>42</v>
      </c>
      <c r="B48" s="421" t="s">
        <v>392</v>
      </c>
      <c r="C48" s="418">
        <v>1797025.46</v>
      </c>
      <c r="D48" s="418"/>
      <c r="E48" s="418">
        <f>分类汇总!D47</f>
        <v>0</v>
      </c>
      <c r="F48" s="419">
        <f t="shared" si="0"/>
        <v>-1797025.46</v>
      </c>
      <c r="G48" s="420">
        <f t="shared" si="1"/>
        <v>0</v>
      </c>
    </row>
    <row r="49" spans="1:7" ht="18" customHeight="1">
      <c r="A49" s="412">
        <v>43</v>
      </c>
      <c r="B49" s="421" t="s">
        <v>393</v>
      </c>
      <c r="C49" s="418"/>
      <c r="D49" s="418"/>
      <c r="E49" s="418">
        <f>分类汇总!D48</f>
        <v>0</v>
      </c>
      <c r="F49" s="419">
        <f t="shared" si="0"/>
        <v>0</v>
      </c>
      <c r="G49" s="420">
        <f t="shared" si="1"/>
        <v>0</v>
      </c>
    </row>
    <row r="50" spans="1:7" ht="18" customHeight="1">
      <c r="A50" s="412">
        <v>44</v>
      </c>
      <c r="B50" s="421" t="s">
        <v>394</v>
      </c>
      <c r="C50" s="418"/>
      <c r="D50" s="418"/>
      <c r="E50" s="418">
        <f>分类汇总!D49</f>
        <v>0</v>
      </c>
      <c r="F50" s="419">
        <f t="shared" si="0"/>
        <v>0</v>
      </c>
      <c r="G50" s="420">
        <f t="shared" si="1"/>
        <v>0</v>
      </c>
    </row>
    <row r="51" spans="1:7" ht="18" customHeight="1">
      <c r="A51" s="407">
        <v>45</v>
      </c>
      <c r="B51" s="422" t="s">
        <v>395</v>
      </c>
      <c r="C51" s="409">
        <f>SUM(C52:C58)</f>
        <v>0</v>
      </c>
      <c r="D51" s="409">
        <f>SUM(D52:D58)</f>
        <v>0</v>
      </c>
      <c r="E51" s="409">
        <f>SUM(E52:E58)</f>
        <v>0</v>
      </c>
      <c r="F51" s="410">
        <f t="shared" si="0"/>
        <v>0</v>
      </c>
      <c r="G51" s="411">
        <f t="shared" si="1"/>
        <v>0</v>
      </c>
    </row>
    <row r="52" spans="1:7" ht="18" customHeight="1">
      <c r="A52" s="412">
        <v>46</v>
      </c>
      <c r="B52" s="421" t="s">
        <v>396</v>
      </c>
      <c r="C52" s="418"/>
      <c r="D52" s="418"/>
      <c r="E52" s="418">
        <f>分类汇总!D51</f>
        <v>0</v>
      </c>
      <c r="F52" s="419">
        <f t="shared" si="0"/>
        <v>0</v>
      </c>
      <c r="G52" s="420">
        <f t="shared" si="1"/>
        <v>0</v>
      </c>
    </row>
    <row r="53" spans="1:7" ht="18" customHeight="1">
      <c r="A53" s="412">
        <v>47</v>
      </c>
      <c r="B53" s="421" t="s">
        <v>397</v>
      </c>
      <c r="C53" s="418"/>
      <c r="D53" s="418"/>
      <c r="E53" s="418">
        <f>分类汇总!D52</f>
        <v>0</v>
      </c>
      <c r="F53" s="419">
        <f t="shared" si="0"/>
        <v>0</v>
      </c>
      <c r="G53" s="420">
        <f t="shared" si="1"/>
        <v>0</v>
      </c>
    </row>
    <row r="54" spans="1:7" ht="18" customHeight="1">
      <c r="A54" s="412">
        <v>48</v>
      </c>
      <c r="B54" s="421" t="s">
        <v>398</v>
      </c>
      <c r="C54" s="418"/>
      <c r="D54" s="418"/>
      <c r="E54" s="418">
        <f>分类汇总!D53</f>
        <v>0</v>
      </c>
      <c r="F54" s="419">
        <f t="shared" si="0"/>
        <v>0</v>
      </c>
      <c r="G54" s="420">
        <f t="shared" si="1"/>
        <v>0</v>
      </c>
    </row>
    <row r="55" spans="1:7" ht="18" customHeight="1">
      <c r="A55" s="412">
        <v>49</v>
      </c>
      <c r="B55" s="421" t="s">
        <v>399</v>
      </c>
      <c r="C55" s="418"/>
      <c r="D55" s="418"/>
      <c r="E55" s="418">
        <f>分类汇总!D54</f>
        <v>0</v>
      </c>
      <c r="F55" s="419">
        <f t="shared" si="0"/>
        <v>0</v>
      </c>
      <c r="G55" s="420">
        <f t="shared" si="1"/>
        <v>0</v>
      </c>
    </row>
    <row r="56" spans="1:7" ht="18" customHeight="1">
      <c r="A56" s="412">
        <v>50</v>
      </c>
      <c r="B56" s="421" t="s">
        <v>400</v>
      </c>
      <c r="C56" s="418"/>
      <c r="D56" s="418"/>
      <c r="E56" s="418">
        <f>分类汇总!D55</f>
        <v>0</v>
      </c>
      <c r="F56" s="419">
        <f t="shared" si="0"/>
        <v>0</v>
      </c>
      <c r="G56" s="420">
        <f t="shared" si="1"/>
        <v>0</v>
      </c>
    </row>
    <row r="57" spans="1:7" ht="18" customHeight="1">
      <c r="A57" s="412">
        <v>51</v>
      </c>
      <c r="B57" s="421" t="s">
        <v>401</v>
      </c>
      <c r="C57" s="418"/>
      <c r="D57" s="418"/>
      <c r="E57" s="418">
        <f>分类汇总!D56</f>
        <v>0</v>
      </c>
      <c r="F57" s="419">
        <f t="shared" si="0"/>
        <v>0</v>
      </c>
      <c r="G57" s="420">
        <f t="shared" si="1"/>
        <v>0</v>
      </c>
    </row>
    <row r="58" spans="1:7" ht="18" customHeight="1">
      <c r="A58" s="412">
        <v>52</v>
      </c>
      <c r="B58" s="421" t="s">
        <v>402</v>
      </c>
      <c r="C58" s="418"/>
      <c r="D58" s="418"/>
      <c r="E58" s="418">
        <f>分类汇总!D57</f>
        <v>0</v>
      </c>
      <c r="F58" s="419">
        <f t="shared" si="0"/>
        <v>0</v>
      </c>
      <c r="G58" s="420">
        <f t="shared" si="1"/>
        <v>0</v>
      </c>
    </row>
    <row r="59" spans="1:7" ht="18" customHeight="1">
      <c r="A59" s="407">
        <v>53</v>
      </c>
      <c r="B59" s="422" t="s">
        <v>403</v>
      </c>
      <c r="C59" s="409">
        <f>C38+C51</f>
        <v>41317172.490000002</v>
      </c>
      <c r="D59" s="409">
        <f>D38+D51</f>
        <v>0</v>
      </c>
      <c r="E59" s="409">
        <f>E38+E51</f>
        <v>0</v>
      </c>
      <c r="F59" s="410">
        <f t="shared" si="0"/>
        <v>-41317172.490000002</v>
      </c>
      <c r="G59" s="411">
        <f t="shared" si="1"/>
        <v>0</v>
      </c>
    </row>
    <row r="60" spans="1:7" ht="18" customHeight="1">
      <c r="A60" s="412">
        <v>54</v>
      </c>
      <c r="B60" s="413"/>
      <c r="C60" s="418"/>
      <c r="D60" s="418"/>
      <c r="E60" s="418"/>
      <c r="F60" s="419"/>
      <c r="G60" s="420"/>
    </row>
    <row r="61" spans="1:7" ht="18" customHeight="1">
      <c r="A61" s="407">
        <v>55</v>
      </c>
      <c r="B61" s="422" t="s">
        <v>404</v>
      </c>
      <c r="C61" s="409">
        <f>C37-C59</f>
        <v>57271447.82</v>
      </c>
      <c r="D61" s="409">
        <f>D37-D59</f>
        <v>0</v>
      </c>
      <c r="E61" s="409" t="e">
        <f>E37-E59</f>
        <v>#REF!</v>
      </c>
      <c r="F61" s="410" t="e">
        <f t="shared" si="0"/>
        <v>#REF!</v>
      </c>
      <c r="G61" s="411" t="e">
        <f t="shared" si="1"/>
        <v>#REF!</v>
      </c>
    </row>
    <row r="62" spans="1:7" ht="18" customHeight="1">
      <c r="A62" s="412">
        <v>56</v>
      </c>
      <c r="B62" s="424" t="s">
        <v>405</v>
      </c>
      <c r="C62" s="414">
        <v>20000000</v>
      </c>
      <c r="D62" s="414"/>
      <c r="E62" s="409"/>
      <c r="F62" s="414"/>
      <c r="G62" s="425"/>
    </row>
    <row r="63" spans="1:7" ht="18" customHeight="1">
      <c r="A63" s="412">
        <v>57</v>
      </c>
      <c r="B63" s="424" t="s">
        <v>406</v>
      </c>
      <c r="C63" s="414"/>
      <c r="D63" s="414"/>
      <c r="E63" s="409"/>
      <c r="F63" s="414"/>
      <c r="G63" s="425"/>
    </row>
    <row r="64" spans="1:7" ht="18" customHeight="1">
      <c r="A64" s="412">
        <v>58</v>
      </c>
      <c r="B64" s="426" t="s">
        <v>407</v>
      </c>
      <c r="C64" s="427"/>
      <c r="D64" s="427"/>
      <c r="E64" s="428"/>
      <c r="F64" s="427"/>
      <c r="G64" s="429"/>
    </row>
    <row r="65" spans="1:7" ht="18" customHeight="1">
      <c r="A65" s="412">
        <v>59</v>
      </c>
      <c r="B65" s="426" t="s">
        <v>408</v>
      </c>
      <c r="C65" s="427">
        <v>3860087.64</v>
      </c>
      <c r="D65" s="427"/>
      <c r="E65" s="428"/>
      <c r="F65" s="427"/>
      <c r="G65" s="429"/>
    </row>
    <row r="66" spans="1:7" ht="18" customHeight="1">
      <c r="A66" s="412">
        <v>60</v>
      </c>
      <c r="B66" s="426" t="s">
        <v>409</v>
      </c>
      <c r="C66" s="427">
        <v>33411360.18</v>
      </c>
      <c r="D66" s="427"/>
      <c r="E66" s="428"/>
      <c r="F66" s="427"/>
      <c r="G66" s="429"/>
    </row>
    <row r="67" spans="1:7" ht="18" customHeight="1">
      <c r="A67" s="412">
        <v>61</v>
      </c>
      <c r="B67" s="426"/>
      <c r="C67" s="427"/>
      <c r="D67" s="427"/>
      <c r="E67" s="428"/>
      <c r="F67" s="427"/>
      <c r="G67" s="429"/>
    </row>
    <row r="68" spans="1:7" ht="18" customHeight="1">
      <c r="A68" s="430">
        <v>62</v>
      </c>
      <c r="B68" s="431" t="s">
        <v>410</v>
      </c>
      <c r="C68" s="432">
        <f>C62+C63+C65+C66</f>
        <v>57271447.82</v>
      </c>
      <c r="D68" s="432">
        <f>D62+D63+D65+D66</f>
        <v>0</v>
      </c>
      <c r="E68" s="432">
        <f>E62+E63+E65+E66</f>
        <v>0</v>
      </c>
      <c r="F68" s="432">
        <f>C68-C61</f>
        <v>0</v>
      </c>
      <c r="G68" s="433">
        <f>D68-D61</f>
        <v>0</v>
      </c>
    </row>
    <row r="69" spans="1:7" ht="18" customHeight="1">
      <c r="A69" s="434"/>
      <c r="B69" s="434"/>
      <c r="C69" s="434"/>
      <c r="D69" s="434"/>
      <c r="E69" s="434"/>
      <c r="F69" s="434"/>
      <c r="G69" s="434"/>
    </row>
    <row r="70" spans="1:7" ht="18" customHeight="1">
      <c r="A70" s="435"/>
      <c r="B70" s="436" t="s">
        <v>411</v>
      </c>
      <c r="C70" s="437"/>
      <c r="D70" s="436" t="s">
        <v>412</v>
      </c>
      <c r="E70" s="437"/>
      <c r="F70" s="437"/>
      <c r="G70" s="438"/>
    </row>
    <row r="71" spans="1:7" ht="18" customHeight="1">
      <c r="A71" s="439"/>
      <c r="B71" s="440" t="s">
        <v>413</v>
      </c>
      <c r="C71" s="441"/>
      <c r="D71" s="440" t="s">
        <v>412</v>
      </c>
      <c r="E71" s="441"/>
      <c r="F71" s="441"/>
      <c r="G71" s="442"/>
    </row>
  </sheetData>
  <sheetProtection formatCells="0" formatRows="0" insertRows="0" deleteRows="0" sort="0" autoFilter="0" pivotTables="0"/>
  <mergeCells count="9">
    <mergeCell ref="A2:G2"/>
    <mergeCell ref="A3:G3"/>
    <mergeCell ref="A4:C4"/>
    <mergeCell ref="F5:G5"/>
    <mergeCell ref="A5:A6"/>
    <mergeCell ref="B5:B6"/>
    <mergeCell ref="C5:C6"/>
    <mergeCell ref="D5:D6"/>
    <mergeCell ref="E5:E6"/>
  </mergeCells>
  <phoneticPr fontId="12" type="noConversion"/>
  <hyperlinks>
    <hyperlink ref="A1" location="索引目录!C4" display="返回索引页"/>
  </hyperlinks>
  <printOptions horizontalCentered="1"/>
  <pageMargins left="1.1023622047244099" right="0.43307086614173201" top="0.39370078740157499" bottom="0.196850393700787" header="0.511811023622047" footer="0.511811023622047"/>
  <pageSetup paperSize="9" scale="63" orientation="portrait"/>
  <headerFooter alignWithMargins="0"/>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pageSetUpPr fitToPage="1"/>
  </sheetPr>
  <dimension ref="A1:N29"/>
  <sheetViews>
    <sheetView workbookViewId="0">
      <selection activeCell="A2" sqref="A2:L2"/>
    </sheetView>
  </sheetViews>
  <sheetFormatPr defaultColWidth="9" defaultRowHeight="15.75" customHeight="1" outlineLevelCol="1"/>
  <cols>
    <col min="1" max="1" width="4.75" style="13" customWidth="1"/>
    <col min="2" max="2" width="27.25" style="13" customWidth="1"/>
    <col min="3" max="3" width="8.25" style="13" customWidth="1"/>
    <col min="4" max="4" width="11.375" style="13" customWidth="1"/>
    <col min="5" max="5" width="9.375" style="13" customWidth="1"/>
    <col min="6" max="6" width="11.375" style="13" customWidth="1"/>
    <col min="7" max="8" width="14.625" style="13" customWidth="1" outlineLevel="1"/>
    <col min="9" max="9" width="13.125" style="13" customWidth="1"/>
    <col min="10" max="10" width="15" style="13" customWidth="1" outlineLevel="1"/>
    <col min="11" max="11" width="11.75" style="13" customWidth="1" outlineLevel="1"/>
    <col min="12" max="12" width="14.5" style="13" customWidth="1"/>
    <col min="13" max="16384" width="9" style="13"/>
  </cols>
  <sheetData>
    <row r="1" spans="1:14">
      <c r="A1" s="98" t="s">
        <v>414</v>
      </c>
      <c r="B1" s="109" t="s">
        <v>782</v>
      </c>
      <c r="C1" s="18"/>
      <c r="D1" s="18"/>
      <c r="E1" s="18"/>
      <c r="F1" s="18"/>
      <c r="G1" s="18"/>
      <c r="H1" s="18"/>
      <c r="I1" s="18"/>
      <c r="J1" s="18"/>
      <c r="K1" s="18"/>
      <c r="L1" s="18"/>
    </row>
    <row r="2" spans="1:14" s="11" customFormat="1" ht="30" customHeight="1">
      <c r="A2" s="607" t="s">
        <v>807</v>
      </c>
      <c r="B2" s="607"/>
      <c r="C2" s="607"/>
      <c r="D2" s="607"/>
      <c r="E2" s="607"/>
      <c r="F2" s="607"/>
      <c r="G2" s="607"/>
      <c r="H2" s="607"/>
      <c r="I2" s="607"/>
      <c r="J2" s="607"/>
      <c r="K2" s="607"/>
      <c r="L2" s="607"/>
    </row>
    <row r="3" spans="1:14" ht="14.1" customHeight="1">
      <c r="A3" s="608" t="e">
        <f>CONCATENATE(#REF!,#REF!,#REF!,#REF!,#REF!,#REF!,#REF!)</f>
        <v>#REF!</v>
      </c>
      <c r="B3" s="608"/>
      <c r="C3" s="608"/>
      <c r="D3" s="608"/>
      <c r="E3" s="608"/>
      <c r="F3" s="608"/>
      <c r="G3" s="608"/>
      <c r="H3" s="608"/>
      <c r="I3" s="608"/>
      <c r="J3" s="618"/>
      <c r="K3" s="618"/>
      <c r="L3" s="618"/>
      <c r="M3" s="12"/>
      <c r="N3" s="12"/>
    </row>
    <row r="4" spans="1:14" ht="15.75" customHeight="1">
      <c r="A4" s="19" t="e">
        <f>#REF!&amp;#REF!</f>
        <v>#REF!</v>
      </c>
      <c r="L4" s="20" t="s">
        <v>275</v>
      </c>
    </row>
    <row r="5" spans="1:14" s="12" customFormat="1" ht="15.75" customHeight="1">
      <c r="A5" s="21" t="s">
        <v>454</v>
      </c>
      <c r="B5" s="21" t="s">
        <v>603</v>
      </c>
      <c r="C5" s="21" t="s">
        <v>605</v>
      </c>
      <c r="D5" s="21" t="s">
        <v>808</v>
      </c>
      <c r="E5" s="21" t="s">
        <v>809</v>
      </c>
      <c r="F5" s="21" t="s">
        <v>810</v>
      </c>
      <c r="G5" s="23" t="s">
        <v>456</v>
      </c>
      <c r="H5" s="117" t="s">
        <v>582</v>
      </c>
      <c r="I5" s="25" t="s">
        <v>457</v>
      </c>
      <c r="J5" s="21" t="s">
        <v>458</v>
      </c>
      <c r="K5" s="21" t="s">
        <v>460</v>
      </c>
      <c r="L5" s="21" t="s">
        <v>583</v>
      </c>
    </row>
    <row r="6" spans="1:14" ht="15.75" customHeight="1">
      <c r="A6" s="21"/>
      <c r="B6" s="26"/>
      <c r="C6" s="48"/>
      <c r="D6" s="21"/>
      <c r="E6" s="21"/>
      <c r="F6" s="251"/>
      <c r="G6" s="29"/>
      <c r="H6" s="28"/>
      <c r="I6" s="29">
        <f>G6+H6</f>
        <v>0</v>
      </c>
      <c r="J6" s="30"/>
      <c r="K6" s="30" t="str">
        <f>IF(I6=0,"",(J6-I6)/I6*100)</f>
        <v/>
      </c>
      <c r="L6" s="31"/>
    </row>
    <row r="7" spans="1:14" ht="15.75" customHeight="1">
      <c r="A7" s="21"/>
      <c r="B7" s="26"/>
      <c r="C7" s="48"/>
      <c r="D7" s="21"/>
      <c r="E7" s="21"/>
      <c r="F7" s="251"/>
      <c r="G7" s="27"/>
      <c r="H7" s="28"/>
      <c r="I7" s="29"/>
      <c r="J7" s="30"/>
      <c r="K7" s="30" t="str">
        <f t="shared" ref="K7:K27" si="0">IF(I7=0,"",(J7-I7)/I7*100)</f>
        <v/>
      </c>
      <c r="L7" s="31"/>
    </row>
    <row r="8" spans="1:14" ht="15.75" customHeight="1">
      <c r="A8" s="21"/>
      <c r="B8" s="26"/>
      <c r="C8" s="48"/>
      <c r="D8" s="21"/>
      <c r="E8" s="21"/>
      <c r="F8" s="251"/>
      <c r="G8" s="27"/>
      <c r="H8" s="28"/>
      <c r="I8" s="29"/>
      <c r="J8" s="30"/>
      <c r="K8" s="30" t="str">
        <f t="shared" si="0"/>
        <v/>
      </c>
      <c r="L8" s="31"/>
    </row>
    <row r="9" spans="1:14" ht="15.75" customHeight="1">
      <c r="A9" s="21"/>
      <c r="B9" s="26"/>
      <c r="C9" s="48"/>
      <c r="D9" s="21"/>
      <c r="E9" s="21"/>
      <c r="F9" s="21"/>
      <c r="G9" s="27"/>
      <c r="H9" s="28"/>
      <c r="I9" s="29"/>
      <c r="J9" s="30"/>
      <c r="K9" s="30" t="str">
        <f t="shared" si="0"/>
        <v/>
      </c>
      <c r="L9" s="31"/>
    </row>
    <row r="10" spans="1:14" ht="15.75" customHeight="1">
      <c r="A10" s="21"/>
      <c r="B10" s="26"/>
      <c r="C10" s="48"/>
      <c r="D10" s="21"/>
      <c r="E10" s="21"/>
      <c r="F10" s="21"/>
      <c r="G10" s="27"/>
      <c r="H10" s="28"/>
      <c r="I10" s="29"/>
      <c r="J10" s="30"/>
      <c r="K10" s="30" t="str">
        <f t="shared" si="0"/>
        <v/>
      </c>
      <c r="L10" s="31"/>
    </row>
    <row r="11" spans="1:14" ht="15.75" customHeight="1">
      <c r="A11" s="21"/>
      <c r="B11" s="26"/>
      <c r="C11" s="48"/>
      <c r="D11" s="21"/>
      <c r="E11" s="21"/>
      <c r="F11" s="21"/>
      <c r="G11" s="27"/>
      <c r="H11" s="28"/>
      <c r="I11" s="29"/>
      <c r="J11" s="30"/>
      <c r="K11" s="30" t="str">
        <f t="shared" si="0"/>
        <v/>
      </c>
      <c r="L11" s="31"/>
    </row>
    <row r="12" spans="1:14" ht="15.75" customHeight="1">
      <c r="A12" s="21"/>
      <c r="B12" s="26"/>
      <c r="C12" s="48"/>
      <c r="D12" s="21"/>
      <c r="E12" s="21"/>
      <c r="F12" s="21"/>
      <c r="G12" s="27"/>
      <c r="H12" s="28"/>
      <c r="I12" s="29"/>
      <c r="J12" s="30"/>
      <c r="K12" s="30" t="str">
        <f t="shared" si="0"/>
        <v/>
      </c>
      <c r="L12" s="31"/>
    </row>
    <row r="13" spans="1:14" ht="15.75" customHeight="1">
      <c r="A13" s="21"/>
      <c r="B13" s="26"/>
      <c r="C13" s="48"/>
      <c r="D13" s="21"/>
      <c r="E13" s="21"/>
      <c r="F13" s="21"/>
      <c r="G13" s="27"/>
      <c r="H13" s="28"/>
      <c r="I13" s="29"/>
      <c r="J13" s="30"/>
      <c r="K13" s="30" t="str">
        <f t="shared" si="0"/>
        <v/>
      </c>
      <c r="L13" s="31"/>
    </row>
    <row r="14" spans="1:14" ht="15.75" customHeight="1">
      <c r="A14" s="21"/>
      <c r="B14" s="26"/>
      <c r="C14" s="48"/>
      <c r="D14" s="21"/>
      <c r="E14" s="21"/>
      <c r="F14" s="21"/>
      <c r="G14" s="27"/>
      <c r="H14" s="28"/>
      <c r="I14" s="29"/>
      <c r="J14" s="30"/>
      <c r="K14" s="30" t="str">
        <f t="shared" si="0"/>
        <v/>
      </c>
      <c r="L14" s="31"/>
    </row>
    <row r="15" spans="1:14" ht="15.75" customHeight="1">
      <c r="A15" s="21"/>
      <c r="B15" s="26"/>
      <c r="C15" s="48"/>
      <c r="D15" s="21"/>
      <c r="E15" s="21"/>
      <c r="F15" s="21"/>
      <c r="G15" s="27"/>
      <c r="H15" s="28"/>
      <c r="I15" s="29"/>
      <c r="J15" s="30"/>
      <c r="K15" s="30" t="str">
        <f t="shared" si="0"/>
        <v/>
      </c>
      <c r="L15" s="31"/>
    </row>
    <row r="16" spans="1:14" ht="15.75" customHeight="1">
      <c r="A16" s="21"/>
      <c r="B16" s="26"/>
      <c r="C16" s="48"/>
      <c r="D16" s="21"/>
      <c r="E16" s="21"/>
      <c r="F16" s="21"/>
      <c r="G16" s="27"/>
      <c r="H16" s="28"/>
      <c r="I16" s="29"/>
      <c r="J16" s="30"/>
      <c r="K16" s="30" t="str">
        <f t="shared" si="0"/>
        <v/>
      </c>
      <c r="L16" s="31"/>
    </row>
    <row r="17" spans="1:12" ht="15.75" customHeight="1">
      <c r="A17" s="21"/>
      <c r="B17" s="26"/>
      <c r="C17" s="48"/>
      <c r="D17" s="21"/>
      <c r="E17" s="21"/>
      <c r="F17" s="21"/>
      <c r="G17" s="27"/>
      <c r="H17" s="28"/>
      <c r="I17" s="29"/>
      <c r="J17" s="30"/>
      <c r="K17" s="30" t="str">
        <f t="shared" si="0"/>
        <v/>
      </c>
      <c r="L17" s="31"/>
    </row>
    <row r="18" spans="1:12" ht="15.75" customHeight="1">
      <c r="A18" s="21"/>
      <c r="B18" s="26"/>
      <c r="C18" s="48"/>
      <c r="D18" s="21"/>
      <c r="E18" s="21"/>
      <c r="F18" s="21"/>
      <c r="G18" s="27"/>
      <c r="H18" s="28"/>
      <c r="I18" s="29"/>
      <c r="J18" s="30"/>
      <c r="K18" s="30" t="str">
        <f t="shared" si="0"/>
        <v/>
      </c>
      <c r="L18" s="31"/>
    </row>
    <row r="19" spans="1:12" ht="15.75" customHeight="1">
      <c r="A19" s="21"/>
      <c r="B19" s="26"/>
      <c r="C19" s="48"/>
      <c r="D19" s="21"/>
      <c r="E19" s="21"/>
      <c r="F19" s="21"/>
      <c r="G19" s="27"/>
      <c r="H19" s="28"/>
      <c r="I19" s="29"/>
      <c r="J19" s="30"/>
      <c r="K19" s="30"/>
      <c r="L19" s="31"/>
    </row>
    <row r="20" spans="1:12" ht="15.75" customHeight="1">
      <c r="A20" s="21"/>
      <c r="B20" s="26"/>
      <c r="C20" s="48"/>
      <c r="D20" s="21"/>
      <c r="E20" s="21"/>
      <c r="F20" s="21"/>
      <c r="G20" s="27"/>
      <c r="H20" s="28"/>
      <c r="I20" s="29"/>
      <c r="J20" s="30"/>
      <c r="K20" s="30"/>
      <c r="L20" s="31"/>
    </row>
    <row r="21" spans="1:12" ht="15.75" customHeight="1">
      <c r="A21" s="21"/>
      <c r="B21" s="26"/>
      <c r="C21" s="48"/>
      <c r="D21" s="21"/>
      <c r="E21" s="21"/>
      <c r="F21" s="21"/>
      <c r="G21" s="27"/>
      <c r="H21" s="28"/>
      <c r="I21" s="29"/>
      <c r="J21" s="30"/>
      <c r="K21" s="30" t="str">
        <f t="shared" si="0"/>
        <v/>
      </c>
      <c r="L21" s="31"/>
    </row>
    <row r="22" spans="1:12" ht="15.75" customHeight="1">
      <c r="A22" s="21"/>
      <c r="B22" s="26"/>
      <c r="C22" s="48"/>
      <c r="D22" s="21"/>
      <c r="E22" s="21"/>
      <c r="F22" s="21"/>
      <c r="G22" s="27"/>
      <c r="H22" s="28"/>
      <c r="I22" s="29"/>
      <c r="J22" s="30"/>
      <c r="K22" s="30" t="str">
        <f t="shared" si="0"/>
        <v/>
      </c>
      <c r="L22" s="31"/>
    </row>
    <row r="23" spans="1:12" ht="15.75" customHeight="1">
      <c r="A23" s="21"/>
      <c r="B23" s="26"/>
      <c r="C23" s="48"/>
      <c r="D23" s="21"/>
      <c r="E23" s="21"/>
      <c r="F23" s="21"/>
      <c r="G23" s="27"/>
      <c r="H23" s="28"/>
      <c r="I23" s="29"/>
      <c r="J23" s="30"/>
      <c r="K23" s="30" t="str">
        <f t="shared" si="0"/>
        <v/>
      </c>
      <c r="L23" s="31"/>
    </row>
    <row r="24" spans="1:12" ht="15.75" customHeight="1">
      <c r="A24" s="21"/>
      <c r="B24" s="26"/>
      <c r="C24" s="48"/>
      <c r="D24" s="21"/>
      <c r="E24" s="21"/>
      <c r="F24" s="21"/>
      <c r="G24" s="27"/>
      <c r="H24" s="28"/>
      <c r="I24" s="29"/>
      <c r="J24" s="30"/>
      <c r="K24" s="30" t="str">
        <f t="shared" si="0"/>
        <v/>
      </c>
      <c r="L24" s="31"/>
    </row>
    <row r="25" spans="1:12" ht="15.75" customHeight="1">
      <c r="A25" s="619" t="s">
        <v>627</v>
      </c>
      <c r="B25" s="620"/>
      <c r="C25" s="21"/>
      <c r="D25" s="48"/>
      <c r="E25" s="48"/>
      <c r="F25" s="48"/>
      <c r="G25" s="27">
        <f>SUM(G6:G24)</f>
        <v>0</v>
      </c>
      <c r="H25" s="28"/>
      <c r="I25" s="29">
        <f>SUM(I6:I24)</f>
        <v>0</v>
      </c>
      <c r="J25" s="30">
        <f>SUM(J6:J24)</f>
        <v>0</v>
      </c>
      <c r="K25" s="30" t="str">
        <f t="shared" si="0"/>
        <v/>
      </c>
      <c r="L25" s="31"/>
    </row>
    <row r="26" spans="1:12" ht="15.75" customHeight="1">
      <c r="A26" s="619" t="s">
        <v>811</v>
      </c>
      <c r="B26" s="620"/>
      <c r="C26" s="21"/>
      <c r="D26" s="48"/>
      <c r="E26" s="48"/>
      <c r="F26" s="48"/>
      <c r="G26" s="27"/>
      <c r="H26" s="28"/>
      <c r="I26" s="29"/>
      <c r="J26" s="30">
        <v>0</v>
      </c>
      <c r="K26" s="30" t="str">
        <f t="shared" si="0"/>
        <v/>
      </c>
      <c r="L26" s="31"/>
    </row>
    <row r="27" spans="1:12" ht="15.75" customHeight="1">
      <c r="A27" s="619" t="s">
        <v>650</v>
      </c>
      <c r="B27" s="620"/>
      <c r="C27" s="21"/>
      <c r="D27" s="48"/>
      <c r="E27" s="48"/>
      <c r="F27" s="48"/>
      <c r="G27" s="27">
        <f>G25-G26</f>
        <v>0</v>
      </c>
      <c r="H27" s="28"/>
      <c r="I27" s="29">
        <f>I25-I26</f>
        <v>0</v>
      </c>
      <c r="J27" s="30">
        <f>J25-J26</f>
        <v>0</v>
      </c>
      <c r="K27" s="30" t="str">
        <f t="shared" si="0"/>
        <v/>
      </c>
      <c r="L27" s="31"/>
    </row>
    <row r="28" spans="1:12" ht="15.75" customHeight="1">
      <c r="A28" s="34" t="e">
        <f>#REF!&amp;#REF!</f>
        <v>#REF!</v>
      </c>
      <c r="C28" s="252"/>
      <c r="J28" s="13" t="e">
        <f>"评估人员："&amp;#REF!</f>
        <v>#REF!</v>
      </c>
    </row>
    <row r="29" spans="1:12" ht="15.75" customHeight="1">
      <c r="A29" s="34" t="e">
        <f>CONCATENATE(#REF!,#REF!,#REF!,#REF!,#REF!,#REF!,#REF!)</f>
        <v>#REF!</v>
      </c>
      <c r="J29" s="73"/>
    </row>
  </sheetData>
  <mergeCells count="5">
    <mergeCell ref="A2:L2"/>
    <mergeCell ref="A3:L3"/>
    <mergeCell ref="A25:B25"/>
    <mergeCell ref="A26:B26"/>
    <mergeCell ref="A27:B27"/>
  </mergeCells>
  <phoneticPr fontId="12" type="noConversion"/>
  <hyperlinks>
    <hyperlink ref="A1" location="索引目录!D33" display="返回索引页"/>
    <hyperlink ref="B1" location="非流动资产汇总!B9" display="返回"/>
  </hyperlinks>
  <printOptions horizontalCentered="1"/>
  <pageMargins left="0.35433070866141703" right="0.35433070866141703" top="0.78740157480314998" bottom="0.78740157480314998" header="1.0629921259842501" footer="0.511811023622047"/>
  <pageSetup paperSize="9" scale="84" fitToHeight="0" orientation="landscape"/>
  <headerFooter alignWithMargins="0">
    <oddHeader>&amp;R&amp;"宋体,常规"&amp;10表&amp;"Times New Roman,常规"4-4
&amp;"宋体,常规"共&amp;"Times New Roman,常规"&amp;N&amp;"宋体,常规"页第&amp;"Times New Roman,常规"&amp;P&amp;"宋体,常规"页</oddHeader>
  </headerFooter>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pageSetUpPr fitToPage="1"/>
  </sheetPr>
  <dimension ref="A1:AS61"/>
  <sheetViews>
    <sheetView workbookViewId="0">
      <pane xSplit="8" ySplit="6" topLeftCell="I7" activePane="bottomRight" state="frozen"/>
      <selection pane="topRight"/>
      <selection pane="bottomLeft"/>
      <selection pane="bottomRight" activeCell="A2" sqref="A2:AM2"/>
    </sheetView>
  </sheetViews>
  <sheetFormatPr defaultColWidth="9" defaultRowHeight="15.75" customHeight="1" outlineLevelCol="1"/>
  <cols>
    <col min="1" max="1" width="5" style="13" customWidth="1"/>
    <col min="2" max="2" width="7.25" style="13" customWidth="1"/>
    <col min="3" max="3" width="24.375" style="13" customWidth="1"/>
    <col min="4" max="4" width="17" style="13" customWidth="1"/>
    <col min="5" max="7" width="9" style="13" hidden="1" customWidth="1" outlineLevel="1"/>
    <col min="8" max="8" width="11.375" style="13" hidden="1" customWidth="1" outlineLevel="1"/>
    <col min="9" max="9" width="6.875" style="13" customWidth="1" collapsed="1"/>
    <col min="10" max="10" width="5.75" style="13" hidden="1" customWidth="1" outlineLevel="1"/>
    <col min="11" max="12" width="5.5" style="13" hidden="1" customWidth="1" outlineLevel="1"/>
    <col min="13" max="17" width="5" style="13" hidden="1" customWidth="1" outlineLevel="1"/>
    <col min="18" max="21" width="5.25" style="13" hidden="1" customWidth="1" outlineLevel="1"/>
    <col min="22" max="22" width="6.5" style="13" hidden="1" customWidth="1" outlineLevel="1"/>
    <col min="23" max="23" width="7.625" style="13" hidden="1" customWidth="1" outlineLevel="1"/>
    <col min="24" max="24" width="7" style="13" customWidth="1" collapsed="1"/>
    <col min="25" max="25" width="4.5" style="13" customWidth="1"/>
    <col min="26" max="26" width="8.5" style="241" customWidth="1"/>
    <col min="27" max="27" width="7.75" style="13" customWidth="1"/>
    <col min="28" max="29" width="13.375" style="13" customWidth="1" outlineLevel="1"/>
    <col min="30" max="30" width="11.375" style="13" customWidth="1" outlineLevel="1"/>
    <col min="31" max="31" width="11" style="13" customWidth="1" outlineLevel="1"/>
    <col min="32" max="32" width="11.75" style="13" customWidth="1"/>
    <col min="33" max="33" width="11" style="13" customWidth="1"/>
    <col min="34" max="34" width="11" style="13" customWidth="1" outlineLevel="1"/>
    <col min="35" max="35" width="6.375" style="13" customWidth="1" outlineLevel="1"/>
    <col min="36" max="36" width="11" style="13" customWidth="1" outlineLevel="1"/>
    <col min="37" max="37" width="7.75" style="13" customWidth="1" outlineLevel="1"/>
    <col min="38" max="38" width="7.75" style="13" customWidth="1"/>
    <col min="39" max="39" width="16.75" style="13" customWidth="1"/>
    <col min="40" max="40" width="15.25" style="13" hidden="1" customWidth="1" outlineLevel="1"/>
    <col min="41" max="41" width="13.125" style="13" hidden="1" customWidth="1" outlineLevel="1"/>
    <col min="42" max="42" width="10.625" style="13" customWidth="1" collapsed="1"/>
    <col min="43" max="43" width="11.5" style="13" customWidth="1"/>
    <col min="44" max="44" width="9" style="13"/>
    <col min="45" max="45" width="11" style="13" customWidth="1"/>
    <col min="46" max="16384" width="9" style="13"/>
  </cols>
  <sheetData>
    <row r="1" spans="1:45">
      <c r="A1" s="98" t="s">
        <v>414</v>
      </c>
      <c r="B1" s="109" t="s">
        <v>782</v>
      </c>
      <c r="C1" s="18"/>
      <c r="D1" s="18"/>
      <c r="E1" s="18"/>
      <c r="F1" s="18"/>
      <c r="G1" s="18"/>
      <c r="H1" s="18"/>
      <c r="I1" s="18"/>
      <c r="J1" s="18"/>
      <c r="K1" s="18"/>
      <c r="L1" s="18"/>
      <c r="M1" s="18"/>
      <c r="N1" s="18"/>
      <c r="O1" s="18"/>
      <c r="P1" s="18"/>
      <c r="Q1" s="18"/>
      <c r="R1" s="18"/>
      <c r="S1" s="18"/>
      <c r="T1" s="18"/>
      <c r="U1" s="18"/>
      <c r="V1" s="18"/>
      <c r="W1" s="18"/>
      <c r="X1" s="18"/>
      <c r="Y1" s="18"/>
      <c r="Z1" s="242"/>
      <c r="AA1" s="18"/>
      <c r="AB1" s="18"/>
      <c r="AC1" s="18"/>
      <c r="AD1" s="18"/>
      <c r="AE1" s="18"/>
      <c r="AF1" s="18"/>
      <c r="AG1" s="18"/>
      <c r="AH1" s="18"/>
      <c r="AI1" s="18"/>
      <c r="AJ1" s="18"/>
      <c r="AK1" s="18"/>
      <c r="AL1" s="18"/>
      <c r="AM1" s="18"/>
      <c r="AN1" s="18"/>
    </row>
    <row r="2" spans="1:45" s="11" customFormat="1" ht="30" customHeight="1">
      <c r="A2" s="607" t="s">
        <v>812</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607"/>
      <c r="AM2" s="607"/>
      <c r="AN2" s="224"/>
    </row>
    <row r="3" spans="1:45"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c r="AL3" s="608"/>
      <c r="AM3" s="608"/>
    </row>
    <row r="4" spans="1:45" ht="15.75" customHeight="1">
      <c r="A4" s="19" t="e">
        <f>#REF!&amp;#REF!</f>
        <v>#REF!</v>
      </c>
      <c r="AM4" s="20" t="s">
        <v>275</v>
      </c>
    </row>
    <row r="5" spans="1:45" s="12" customFormat="1" ht="15.75" customHeight="1">
      <c r="A5" s="622" t="s">
        <v>454</v>
      </c>
      <c r="B5" s="622" t="s">
        <v>813</v>
      </c>
      <c r="C5" s="622" t="s">
        <v>814</v>
      </c>
      <c r="D5" s="626" t="s">
        <v>815</v>
      </c>
      <c r="E5" s="639" t="s">
        <v>712</v>
      </c>
      <c r="F5" s="626" t="s">
        <v>816</v>
      </c>
      <c r="G5" s="639" t="s">
        <v>817</v>
      </c>
      <c r="H5" s="639" t="s">
        <v>818</v>
      </c>
      <c r="I5" s="622" t="s">
        <v>819</v>
      </c>
      <c r="J5" s="639" t="s">
        <v>820</v>
      </c>
      <c r="K5" s="639" t="s">
        <v>821</v>
      </c>
      <c r="L5" s="626" t="s">
        <v>822</v>
      </c>
      <c r="M5" s="646" t="s">
        <v>823</v>
      </c>
      <c r="N5" s="647" t="s">
        <v>824</v>
      </c>
      <c r="O5" s="639" t="s">
        <v>825</v>
      </c>
      <c r="P5" s="639" t="s">
        <v>826</v>
      </c>
      <c r="Q5" s="639" t="s">
        <v>827</v>
      </c>
      <c r="R5" s="639" t="s">
        <v>735</v>
      </c>
      <c r="S5" s="639" t="s">
        <v>828</v>
      </c>
      <c r="T5" s="639" t="s">
        <v>829</v>
      </c>
      <c r="U5" s="639" t="s">
        <v>830</v>
      </c>
      <c r="V5" s="639" t="s">
        <v>831</v>
      </c>
      <c r="W5" s="626" t="s">
        <v>832</v>
      </c>
      <c r="X5" s="639" t="s">
        <v>833</v>
      </c>
      <c r="Y5" s="649" t="s">
        <v>693</v>
      </c>
      <c r="Z5" s="651" t="s">
        <v>834</v>
      </c>
      <c r="AA5" s="639" t="s">
        <v>835</v>
      </c>
      <c r="AB5" s="622" t="s">
        <v>456</v>
      </c>
      <c r="AC5" s="623"/>
      <c r="AD5" s="643" t="s">
        <v>582</v>
      </c>
      <c r="AE5" s="620"/>
      <c r="AF5" s="621" t="s">
        <v>457</v>
      </c>
      <c r="AG5" s="620"/>
      <c r="AH5" s="622" t="s">
        <v>458</v>
      </c>
      <c r="AI5" s="622"/>
      <c r="AJ5" s="622"/>
      <c r="AK5" s="639" t="s">
        <v>460</v>
      </c>
      <c r="AL5" s="626" t="s">
        <v>836</v>
      </c>
      <c r="AM5" s="639" t="s">
        <v>583</v>
      </c>
      <c r="AN5" s="639" t="s">
        <v>837</v>
      </c>
      <c r="AO5" s="622" t="s">
        <v>838</v>
      </c>
    </row>
    <row r="6" spans="1:45" s="12" customFormat="1" ht="24.75" customHeight="1">
      <c r="A6" s="622"/>
      <c r="B6" s="622"/>
      <c r="C6" s="622"/>
      <c r="D6" s="627"/>
      <c r="E6" s="622"/>
      <c r="F6" s="627"/>
      <c r="G6" s="639"/>
      <c r="H6" s="639"/>
      <c r="I6" s="622"/>
      <c r="J6" s="622"/>
      <c r="K6" s="622"/>
      <c r="L6" s="627"/>
      <c r="M6" s="646"/>
      <c r="N6" s="648"/>
      <c r="O6" s="622"/>
      <c r="P6" s="622"/>
      <c r="Q6" s="622"/>
      <c r="R6" s="622"/>
      <c r="S6" s="622"/>
      <c r="T6" s="622"/>
      <c r="U6" s="622"/>
      <c r="V6" s="622"/>
      <c r="W6" s="627"/>
      <c r="X6" s="622"/>
      <c r="Y6" s="650"/>
      <c r="Z6" s="652"/>
      <c r="AA6" s="622"/>
      <c r="AB6" s="21" t="s">
        <v>839</v>
      </c>
      <c r="AC6" s="23" t="s">
        <v>840</v>
      </c>
      <c r="AD6" s="117" t="s">
        <v>839</v>
      </c>
      <c r="AE6" s="21" t="s">
        <v>840</v>
      </c>
      <c r="AF6" s="33" t="s">
        <v>839</v>
      </c>
      <c r="AG6" s="21" t="s">
        <v>840</v>
      </c>
      <c r="AH6" s="21" t="s">
        <v>839</v>
      </c>
      <c r="AI6" s="21" t="s">
        <v>731</v>
      </c>
      <c r="AJ6" s="21" t="s">
        <v>840</v>
      </c>
      <c r="AK6" s="622"/>
      <c r="AL6" s="627"/>
      <c r="AM6" s="622"/>
      <c r="AN6" s="622"/>
      <c r="AO6" s="622"/>
    </row>
    <row r="7" spans="1:45" ht="15.75" customHeight="1">
      <c r="A7" s="21">
        <v>1</v>
      </c>
      <c r="B7" s="26"/>
      <c r="C7" s="26"/>
      <c r="D7" s="26"/>
      <c r="E7" s="26"/>
      <c r="F7" s="26"/>
      <c r="G7" s="26"/>
      <c r="H7" s="26"/>
      <c r="I7" s="21"/>
      <c r="J7" s="21"/>
      <c r="K7" s="21"/>
      <c r="L7" s="21"/>
      <c r="M7" s="21"/>
      <c r="N7" s="21"/>
      <c r="O7" s="21"/>
      <c r="P7" s="21"/>
      <c r="Q7" s="21"/>
      <c r="R7" s="26"/>
      <c r="S7" s="26"/>
      <c r="T7" s="26"/>
      <c r="U7" s="26"/>
      <c r="V7" s="26"/>
      <c r="W7" s="21"/>
      <c r="X7" s="48"/>
      <c r="Y7" s="48"/>
      <c r="Z7" s="100"/>
      <c r="AA7" s="30"/>
      <c r="AB7" s="29"/>
      <c r="AC7" s="30"/>
      <c r="AD7" s="28"/>
      <c r="AE7" s="29"/>
      <c r="AF7" s="29">
        <f>AB7+AD7</f>
        <v>0</v>
      </c>
      <c r="AG7" s="29">
        <f>AC7+AE7</f>
        <v>0</v>
      </c>
      <c r="AH7" s="30">
        <f>ROUND(IF(AL7&gt;20000,AM7*AL7,Z7*AL7),0)</f>
        <v>0</v>
      </c>
      <c r="AI7" s="21"/>
      <c r="AJ7" s="30">
        <f>AH7</f>
        <v>0</v>
      </c>
      <c r="AK7" s="30" t="str">
        <f>IF(AG7=0,"",(AJ7-AG7)/AG7*100)</f>
        <v/>
      </c>
      <c r="AL7" s="30"/>
      <c r="AM7" s="42"/>
      <c r="AN7" s="26"/>
      <c r="AO7" s="31"/>
      <c r="AQ7" s="73"/>
      <c r="AR7" s="73"/>
      <c r="AS7" s="73"/>
    </row>
    <row r="8" spans="1:45" ht="15.75" customHeight="1">
      <c r="A8" s="21"/>
      <c r="B8" s="26"/>
      <c r="C8" s="26"/>
      <c r="D8" s="26"/>
      <c r="E8" s="26"/>
      <c r="F8" s="26"/>
      <c r="G8" s="26"/>
      <c r="H8" s="26"/>
      <c r="I8" s="21"/>
      <c r="J8" s="21"/>
      <c r="K8" s="21"/>
      <c r="L8" s="21"/>
      <c r="M8" s="21"/>
      <c r="N8" s="21"/>
      <c r="O8" s="21"/>
      <c r="P8" s="21"/>
      <c r="Q8" s="21"/>
      <c r="R8" s="26"/>
      <c r="S8" s="26"/>
      <c r="T8" s="26"/>
      <c r="U8" s="26"/>
      <c r="V8" s="26"/>
      <c r="W8" s="21"/>
      <c r="X8" s="48"/>
      <c r="Y8" s="48"/>
      <c r="Z8" s="243"/>
      <c r="AA8" s="30"/>
      <c r="AB8" s="29"/>
      <c r="AC8" s="30"/>
      <c r="AD8" s="28"/>
      <c r="AE8" s="29"/>
      <c r="AF8" s="29"/>
      <c r="AG8" s="29"/>
      <c r="AH8" s="30"/>
      <c r="AI8" s="21"/>
      <c r="AJ8" s="30"/>
      <c r="AK8" s="30"/>
      <c r="AL8" s="30"/>
      <c r="AM8" s="42"/>
      <c r="AN8" s="26"/>
      <c r="AO8" s="31"/>
      <c r="AQ8" s="73"/>
      <c r="AR8" s="73"/>
      <c r="AS8" s="73"/>
    </row>
    <row r="9" spans="1:45" ht="15.75" customHeight="1">
      <c r="A9" s="21"/>
      <c r="B9" s="26"/>
      <c r="C9" s="26"/>
      <c r="D9" s="26"/>
      <c r="E9" s="26"/>
      <c r="F9" s="26"/>
      <c r="G9" s="26"/>
      <c r="H9" s="26"/>
      <c r="I9" s="21"/>
      <c r="J9" s="21"/>
      <c r="K9" s="21"/>
      <c r="L9" s="21"/>
      <c r="M9" s="21"/>
      <c r="N9" s="21"/>
      <c r="O9" s="21"/>
      <c r="P9" s="21"/>
      <c r="Q9" s="21"/>
      <c r="R9" s="26"/>
      <c r="S9" s="26"/>
      <c r="T9" s="26"/>
      <c r="U9" s="26"/>
      <c r="V9" s="26"/>
      <c r="W9" s="21"/>
      <c r="X9" s="48"/>
      <c r="Y9" s="48"/>
      <c r="Z9" s="100"/>
      <c r="AA9" s="30"/>
      <c r="AB9" s="29"/>
      <c r="AC9" s="30"/>
      <c r="AD9" s="28"/>
      <c r="AE9" s="30"/>
      <c r="AF9" s="29"/>
      <c r="AG9" s="29"/>
      <c r="AH9" s="30"/>
      <c r="AI9" s="21"/>
      <c r="AJ9" s="30"/>
      <c r="AK9" s="30"/>
      <c r="AL9" s="30"/>
      <c r="AM9" s="42"/>
      <c r="AN9" s="26"/>
      <c r="AO9" s="31"/>
      <c r="AQ9" s="73"/>
      <c r="AR9" s="73"/>
      <c r="AS9" s="73"/>
    </row>
    <row r="10" spans="1:45" ht="15.75" customHeight="1">
      <c r="A10" s="21"/>
      <c r="B10" s="26"/>
      <c r="C10" s="26"/>
      <c r="D10" s="26"/>
      <c r="E10" s="26"/>
      <c r="F10" s="26"/>
      <c r="G10" s="26"/>
      <c r="H10" s="26"/>
      <c r="I10" s="21"/>
      <c r="J10" s="21"/>
      <c r="K10" s="21"/>
      <c r="L10" s="21"/>
      <c r="M10" s="21"/>
      <c r="N10" s="21"/>
      <c r="O10" s="21"/>
      <c r="P10" s="21"/>
      <c r="Q10" s="21"/>
      <c r="R10" s="26"/>
      <c r="S10" s="26"/>
      <c r="T10" s="26"/>
      <c r="U10" s="26"/>
      <c r="V10" s="26"/>
      <c r="W10" s="21"/>
      <c r="X10" s="48"/>
      <c r="Y10" s="48"/>
      <c r="Z10" s="100"/>
      <c r="AA10" s="30"/>
      <c r="AB10" s="29"/>
      <c r="AC10" s="30"/>
      <c r="AD10" s="28"/>
      <c r="AE10" s="244"/>
      <c r="AF10" s="29"/>
      <c r="AG10" s="29"/>
      <c r="AH10" s="30"/>
      <c r="AI10" s="21"/>
      <c r="AJ10" s="30"/>
      <c r="AK10" s="30"/>
      <c r="AL10" s="30"/>
      <c r="AM10" s="42"/>
      <c r="AN10" s="26"/>
      <c r="AO10" s="31"/>
      <c r="AP10" s="73"/>
      <c r="AQ10" s="73"/>
      <c r="AR10" s="73"/>
      <c r="AS10" s="73"/>
    </row>
    <row r="11" spans="1:45" ht="15.75" customHeight="1">
      <c r="A11" s="21"/>
      <c r="B11" s="26"/>
      <c r="C11" s="26"/>
      <c r="D11" s="26"/>
      <c r="E11" s="26"/>
      <c r="F11" s="26"/>
      <c r="G11" s="26"/>
      <c r="H11" s="26"/>
      <c r="I11" s="21"/>
      <c r="J11" s="21"/>
      <c r="K11" s="21"/>
      <c r="L11" s="21"/>
      <c r="M11" s="21"/>
      <c r="N11" s="21"/>
      <c r="O11" s="21"/>
      <c r="P11" s="21"/>
      <c r="Q11" s="21"/>
      <c r="R11" s="26"/>
      <c r="S11" s="26"/>
      <c r="T11" s="26"/>
      <c r="U11" s="26"/>
      <c r="V11" s="26"/>
      <c r="W11" s="21"/>
      <c r="X11" s="48"/>
      <c r="Y11" s="48"/>
      <c r="Z11" s="100"/>
      <c r="AA11" s="30"/>
      <c r="AB11" s="29"/>
      <c r="AC11" s="30"/>
      <c r="AD11" s="28"/>
      <c r="AE11" s="30"/>
      <c r="AF11" s="29"/>
      <c r="AG11" s="29"/>
      <c r="AH11" s="30"/>
      <c r="AI11" s="21"/>
      <c r="AJ11" s="30"/>
      <c r="AK11" s="30"/>
      <c r="AL11" s="30"/>
      <c r="AM11" s="42"/>
      <c r="AN11" s="26"/>
      <c r="AO11" s="31"/>
      <c r="AP11" s="73"/>
      <c r="AQ11" s="73"/>
      <c r="AR11" s="73"/>
      <c r="AS11" s="73"/>
    </row>
    <row r="12" spans="1:45" ht="15.75" customHeight="1">
      <c r="A12" s="21"/>
      <c r="B12" s="26"/>
      <c r="C12" s="26"/>
      <c r="D12" s="26"/>
      <c r="E12" s="26"/>
      <c r="F12" s="26"/>
      <c r="G12" s="26"/>
      <c r="H12" s="26"/>
      <c r="I12" s="21"/>
      <c r="J12" s="21"/>
      <c r="K12" s="21"/>
      <c r="L12" s="21"/>
      <c r="M12" s="21"/>
      <c r="N12" s="21"/>
      <c r="O12" s="21"/>
      <c r="P12" s="21"/>
      <c r="Q12" s="21"/>
      <c r="R12" s="26"/>
      <c r="S12" s="26"/>
      <c r="T12" s="26"/>
      <c r="U12" s="26"/>
      <c r="V12" s="26"/>
      <c r="W12" s="21"/>
      <c r="X12" s="48"/>
      <c r="Y12" s="48"/>
      <c r="Z12" s="100"/>
      <c r="AA12" s="30"/>
      <c r="AB12" s="29"/>
      <c r="AC12" s="30"/>
      <c r="AD12" s="28"/>
      <c r="AE12" s="30"/>
      <c r="AF12" s="29"/>
      <c r="AG12" s="29"/>
      <c r="AH12" s="30"/>
      <c r="AI12" s="21"/>
      <c r="AJ12" s="30"/>
      <c r="AK12" s="30"/>
      <c r="AL12" s="30"/>
      <c r="AM12" s="42"/>
      <c r="AN12" s="26"/>
      <c r="AO12" s="31"/>
      <c r="AP12" s="73"/>
      <c r="AQ12" s="73"/>
      <c r="AR12" s="73"/>
      <c r="AS12" s="73"/>
    </row>
    <row r="13" spans="1:45" ht="15.75" customHeight="1">
      <c r="A13" s="21"/>
      <c r="B13" s="26"/>
      <c r="C13" s="26"/>
      <c r="D13" s="26"/>
      <c r="E13" s="26"/>
      <c r="F13" s="26"/>
      <c r="G13" s="26"/>
      <c r="H13" s="26"/>
      <c r="I13" s="21"/>
      <c r="J13" s="21"/>
      <c r="K13" s="21"/>
      <c r="L13" s="21"/>
      <c r="M13" s="21"/>
      <c r="N13" s="21"/>
      <c r="O13" s="21"/>
      <c r="P13" s="21"/>
      <c r="Q13" s="21"/>
      <c r="R13" s="26"/>
      <c r="S13" s="26"/>
      <c r="T13" s="26"/>
      <c r="U13" s="26"/>
      <c r="V13" s="26"/>
      <c r="W13" s="21"/>
      <c r="X13" s="48"/>
      <c r="Y13" s="48"/>
      <c r="Z13" s="100"/>
      <c r="AA13" s="30"/>
      <c r="AB13" s="29"/>
      <c r="AC13" s="30"/>
      <c r="AD13" s="28"/>
      <c r="AE13" s="30"/>
      <c r="AF13" s="29"/>
      <c r="AG13" s="29"/>
      <c r="AH13" s="30"/>
      <c r="AI13" s="21"/>
      <c r="AJ13" s="30"/>
      <c r="AK13" s="30"/>
      <c r="AL13" s="30"/>
      <c r="AM13" s="42"/>
      <c r="AN13" s="26"/>
      <c r="AO13" s="31"/>
      <c r="AP13" s="73"/>
      <c r="AQ13" s="73"/>
      <c r="AR13" s="73"/>
      <c r="AS13" s="73"/>
    </row>
    <row r="14" spans="1:45" ht="15.75" customHeight="1">
      <c r="A14" s="21"/>
      <c r="B14" s="26"/>
      <c r="C14" s="26"/>
      <c r="D14" s="26"/>
      <c r="E14" s="26"/>
      <c r="F14" s="26"/>
      <c r="G14" s="26"/>
      <c r="H14" s="26"/>
      <c r="I14" s="21"/>
      <c r="J14" s="21"/>
      <c r="K14" s="21"/>
      <c r="L14" s="21"/>
      <c r="M14" s="21"/>
      <c r="N14" s="21"/>
      <c r="O14" s="21"/>
      <c r="P14" s="21"/>
      <c r="Q14" s="21"/>
      <c r="R14" s="26"/>
      <c r="S14" s="26"/>
      <c r="T14" s="26"/>
      <c r="U14" s="26"/>
      <c r="V14" s="26"/>
      <c r="W14" s="21"/>
      <c r="X14" s="48"/>
      <c r="Y14" s="48"/>
      <c r="Z14" s="100"/>
      <c r="AA14" s="30"/>
      <c r="AB14" s="29"/>
      <c r="AC14" s="30"/>
      <c r="AD14" s="28"/>
      <c r="AE14" s="30"/>
      <c r="AF14" s="29"/>
      <c r="AG14" s="29"/>
      <c r="AH14" s="30"/>
      <c r="AI14" s="21"/>
      <c r="AJ14" s="30"/>
      <c r="AK14" s="30"/>
      <c r="AL14" s="30"/>
      <c r="AM14" s="26"/>
      <c r="AN14" s="26"/>
      <c r="AO14" s="31"/>
      <c r="AP14" s="73"/>
      <c r="AQ14" s="73"/>
      <c r="AR14" s="73"/>
      <c r="AS14" s="73"/>
    </row>
    <row r="15" spans="1:45" ht="15.75" customHeight="1">
      <c r="A15" s="21"/>
      <c r="B15" s="26"/>
      <c r="C15" s="26"/>
      <c r="D15" s="26"/>
      <c r="E15" s="26"/>
      <c r="F15" s="26"/>
      <c r="G15" s="26"/>
      <c r="H15" s="26"/>
      <c r="I15" s="21"/>
      <c r="J15" s="21"/>
      <c r="K15" s="21"/>
      <c r="L15" s="21"/>
      <c r="M15" s="21"/>
      <c r="N15" s="21"/>
      <c r="O15" s="21"/>
      <c r="P15" s="21"/>
      <c r="Q15" s="21"/>
      <c r="R15" s="26"/>
      <c r="S15" s="26"/>
      <c r="T15" s="26"/>
      <c r="U15" s="26"/>
      <c r="V15" s="26"/>
      <c r="W15" s="21"/>
      <c r="X15" s="48"/>
      <c r="Y15" s="48"/>
      <c r="Z15" s="100"/>
      <c r="AA15" s="30"/>
      <c r="AB15" s="29"/>
      <c r="AC15" s="30"/>
      <c r="AD15" s="28"/>
      <c r="AE15" s="30"/>
      <c r="AF15" s="29"/>
      <c r="AG15" s="29"/>
      <c r="AH15" s="30"/>
      <c r="AI15" s="21"/>
      <c r="AJ15" s="30"/>
      <c r="AK15" s="30"/>
      <c r="AL15" s="30"/>
      <c r="AM15" s="42"/>
      <c r="AN15" s="26"/>
      <c r="AO15" s="31"/>
      <c r="AP15" s="73"/>
      <c r="AQ15" s="73"/>
      <c r="AR15" s="73"/>
      <c r="AS15" s="73"/>
    </row>
    <row r="16" spans="1:45" ht="15.75" customHeight="1">
      <c r="A16" s="21"/>
      <c r="B16" s="26"/>
      <c r="C16" s="26"/>
      <c r="D16" s="26"/>
      <c r="E16" s="26"/>
      <c r="F16" s="26"/>
      <c r="G16" s="26"/>
      <c r="H16" s="26"/>
      <c r="I16" s="21"/>
      <c r="J16" s="21"/>
      <c r="K16" s="21"/>
      <c r="L16" s="21"/>
      <c r="M16" s="21"/>
      <c r="N16" s="21"/>
      <c r="O16" s="21"/>
      <c r="P16" s="21"/>
      <c r="Q16" s="21"/>
      <c r="R16" s="26"/>
      <c r="S16" s="26"/>
      <c r="T16" s="26"/>
      <c r="U16" s="26"/>
      <c r="V16" s="26"/>
      <c r="W16" s="21"/>
      <c r="X16" s="48"/>
      <c r="Y16" s="48"/>
      <c r="Z16" s="100"/>
      <c r="AA16" s="30"/>
      <c r="AB16" s="29"/>
      <c r="AC16" s="30"/>
      <c r="AD16" s="28"/>
      <c r="AE16" s="244"/>
      <c r="AF16" s="29"/>
      <c r="AG16" s="29"/>
      <c r="AH16" s="30"/>
      <c r="AI16" s="21"/>
      <c r="AJ16" s="30"/>
      <c r="AK16" s="30"/>
      <c r="AL16" s="30"/>
      <c r="AM16" s="42"/>
      <c r="AN16" s="26"/>
      <c r="AO16" s="31"/>
      <c r="AP16" s="73"/>
      <c r="AQ16" s="73"/>
      <c r="AR16" s="73"/>
      <c r="AS16" s="73"/>
    </row>
    <row r="17" spans="1:45" ht="15.75" customHeight="1">
      <c r="A17" s="21"/>
      <c r="B17" s="26"/>
      <c r="C17" s="26"/>
      <c r="D17" s="26"/>
      <c r="E17" s="26"/>
      <c r="F17" s="26"/>
      <c r="G17" s="26"/>
      <c r="H17" s="26"/>
      <c r="I17" s="21"/>
      <c r="J17" s="21"/>
      <c r="K17" s="21"/>
      <c r="L17" s="21"/>
      <c r="M17" s="21"/>
      <c r="N17" s="21"/>
      <c r="O17" s="21"/>
      <c r="P17" s="21"/>
      <c r="Q17" s="21"/>
      <c r="R17" s="26"/>
      <c r="S17" s="26"/>
      <c r="T17" s="26"/>
      <c r="U17" s="26"/>
      <c r="V17" s="26"/>
      <c r="W17" s="21"/>
      <c r="X17" s="48"/>
      <c r="Y17" s="48"/>
      <c r="Z17" s="100"/>
      <c r="AA17" s="30"/>
      <c r="AB17" s="29"/>
      <c r="AC17" s="30"/>
      <c r="AD17" s="28"/>
      <c r="AE17" s="30"/>
      <c r="AF17" s="29"/>
      <c r="AG17" s="29"/>
      <c r="AH17" s="30"/>
      <c r="AI17" s="21"/>
      <c r="AJ17" s="30"/>
      <c r="AK17" s="30"/>
      <c r="AL17" s="30"/>
      <c r="AM17" s="42"/>
      <c r="AN17" s="26"/>
      <c r="AO17" s="31"/>
      <c r="AP17" s="73"/>
      <c r="AQ17" s="73"/>
      <c r="AR17" s="73"/>
      <c r="AS17" s="73"/>
    </row>
    <row r="18" spans="1:45" ht="15.75" customHeight="1">
      <c r="A18" s="21"/>
      <c r="B18" s="26"/>
      <c r="C18" s="26"/>
      <c r="D18" s="26"/>
      <c r="E18" s="26"/>
      <c r="F18" s="26"/>
      <c r="G18" s="26"/>
      <c r="H18" s="26"/>
      <c r="I18" s="21"/>
      <c r="J18" s="21"/>
      <c r="K18" s="21"/>
      <c r="L18" s="21"/>
      <c r="M18" s="21"/>
      <c r="N18" s="21"/>
      <c r="O18" s="21"/>
      <c r="P18" s="21"/>
      <c r="Q18" s="21"/>
      <c r="R18" s="26"/>
      <c r="S18" s="26"/>
      <c r="T18" s="26"/>
      <c r="U18" s="26"/>
      <c r="V18" s="26"/>
      <c r="W18" s="21"/>
      <c r="X18" s="48"/>
      <c r="Y18" s="48"/>
      <c r="Z18" s="100"/>
      <c r="AA18" s="30"/>
      <c r="AB18" s="29"/>
      <c r="AC18" s="30"/>
      <c r="AD18" s="28"/>
      <c r="AE18" s="244"/>
      <c r="AF18" s="29"/>
      <c r="AG18" s="29"/>
      <c r="AH18" s="30"/>
      <c r="AI18" s="21"/>
      <c r="AJ18" s="30"/>
      <c r="AK18" s="30"/>
      <c r="AL18" s="30"/>
      <c r="AM18" s="42"/>
      <c r="AN18" s="26"/>
      <c r="AO18" s="31"/>
      <c r="AP18" s="73"/>
      <c r="AQ18" s="73"/>
      <c r="AR18" s="73"/>
      <c r="AS18" s="73"/>
    </row>
    <row r="19" spans="1:45" ht="15.75" customHeight="1">
      <c r="A19" s="21"/>
      <c r="B19" s="26"/>
      <c r="C19" s="26"/>
      <c r="D19" s="26"/>
      <c r="E19" s="26"/>
      <c r="F19" s="26"/>
      <c r="G19" s="26"/>
      <c r="H19" s="26"/>
      <c r="I19" s="21"/>
      <c r="J19" s="21"/>
      <c r="K19" s="21"/>
      <c r="L19" s="21"/>
      <c r="M19" s="21"/>
      <c r="N19" s="21"/>
      <c r="O19" s="21"/>
      <c r="P19" s="21"/>
      <c r="Q19" s="21"/>
      <c r="R19" s="26"/>
      <c r="S19" s="26"/>
      <c r="T19" s="26"/>
      <c r="U19" s="26"/>
      <c r="V19" s="26"/>
      <c r="W19" s="21"/>
      <c r="X19" s="48"/>
      <c r="Y19" s="48"/>
      <c r="Z19" s="100"/>
      <c r="AA19" s="30"/>
      <c r="AB19" s="29"/>
      <c r="AC19" s="30"/>
      <c r="AD19" s="28"/>
      <c r="AE19" s="30"/>
      <c r="AF19" s="29"/>
      <c r="AG19" s="29"/>
      <c r="AH19" s="30"/>
      <c r="AI19" s="21"/>
      <c r="AJ19" s="30"/>
      <c r="AK19" s="30"/>
      <c r="AL19" s="30"/>
      <c r="AM19" s="42"/>
      <c r="AN19" s="26"/>
      <c r="AO19" s="31"/>
      <c r="AP19" s="73"/>
      <c r="AQ19" s="73"/>
      <c r="AR19" s="73"/>
      <c r="AS19" s="73"/>
    </row>
    <row r="20" spans="1:45" ht="15.75" customHeight="1">
      <c r="A20" s="21"/>
      <c r="B20" s="26"/>
      <c r="C20" s="26"/>
      <c r="D20" s="26"/>
      <c r="E20" s="26"/>
      <c r="F20" s="26"/>
      <c r="G20" s="26"/>
      <c r="H20" s="26"/>
      <c r="I20" s="21"/>
      <c r="J20" s="21"/>
      <c r="K20" s="21"/>
      <c r="L20" s="21"/>
      <c r="M20" s="21"/>
      <c r="N20" s="21"/>
      <c r="O20" s="21"/>
      <c r="P20" s="21"/>
      <c r="Q20" s="21"/>
      <c r="R20" s="26"/>
      <c r="S20" s="26"/>
      <c r="T20" s="26"/>
      <c r="U20" s="26"/>
      <c r="V20" s="26"/>
      <c r="W20" s="21"/>
      <c r="X20" s="48"/>
      <c r="Y20" s="48"/>
      <c r="Z20" s="100"/>
      <c r="AA20" s="30"/>
      <c r="AB20" s="29"/>
      <c r="AC20" s="30"/>
      <c r="AD20" s="28"/>
      <c r="AE20" s="30"/>
      <c r="AF20" s="29"/>
      <c r="AG20" s="29"/>
      <c r="AH20" s="30"/>
      <c r="AI20" s="21"/>
      <c r="AJ20" s="30"/>
      <c r="AK20" s="30"/>
      <c r="AL20" s="30"/>
      <c r="AM20" s="42"/>
      <c r="AN20" s="26"/>
      <c r="AO20" s="31"/>
      <c r="AP20" s="73"/>
      <c r="AQ20" s="73"/>
      <c r="AR20" s="73"/>
      <c r="AS20" s="73"/>
    </row>
    <row r="21" spans="1:45" ht="15.75" customHeight="1">
      <c r="A21" s="21"/>
      <c r="B21" s="26"/>
      <c r="C21" s="26"/>
      <c r="D21" s="26"/>
      <c r="E21" s="26"/>
      <c r="F21" s="26"/>
      <c r="G21" s="26"/>
      <c r="H21" s="26"/>
      <c r="I21" s="21"/>
      <c r="J21" s="21"/>
      <c r="K21" s="21"/>
      <c r="L21" s="21"/>
      <c r="M21" s="21"/>
      <c r="N21" s="21"/>
      <c r="O21" s="21"/>
      <c r="P21" s="21"/>
      <c r="Q21" s="21"/>
      <c r="R21" s="26"/>
      <c r="S21" s="26"/>
      <c r="T21" s="26"/>
      <c r="U21" s="26"/>
      <c r="V21" s="26"/>
      <c r="W21" s="21"/>
      <c r="X21" s="48"/>
      <c r="Y21" s="48"/>
      <c r="Z21" s="100"/>
      <c r="AA21" s="30"/>
      <c r="AB21" s="29"/>
      <c r="AC21" s="30"/>
      <c r="AD21" s="28"/>
      <c r="AE21" s="30"/>
      <c r="AF21" s="29"/>
      <c r="AG21" s="29"/>
      <c r="AH21" s="30"/>
      <c r="AI21" s="21"/>
      <c r="AJ21" s="30"/>
      <c r="AK21" s="30"/>
      <c r="AL21" s="30"/>
      <c r="AM21" s="42"/>
      <c r="AN21" s="26"/>
      <c r="AO21" s="31"/>
      <c r="AP21" s="73"/>
      <c r="AQ21" s="73"/>
      <c r="AR21" s="73"/>
      <c r="AS21" s="73"/>
    </row>
    <row r="22" spans="1:45" ht="15.75" customHeight="1">
      <c r="A22" s="21"/>
      <c r="B22" s="26"/>
      <c r="C22" s="26"/>
      <c r="D22" s="26"/>
      <c r="E22" s="26"/>
      <c r="F22" s="26"/>
      <c r="G22" s="26"/>
      <c r="H22" s="26"/>
      <c r="I22" s="21"/>
      <c r="J22" s="21"/>
      <c r="K22" s="21"/>
      <c r="L22" s="21"/>
      <c r="M22" s="21"/>
      <c r="N22" s="21"/>
      <c r="O22" s="21"/>
      <c r="P22" s="21"/>
      <c r="Q22" s="21"/>
      <c r="R22" s="26"/>
      <c r="S22" s="26"/>
      <c r="T22" s="26"/>
      <c r="U22" s="26"/>
      <c r="V22" s="26"/>
      <c r="W22" s="21"/>
      <c r="X22" s="48"/>
      <c r="Y22" s="48"/>
      <c r="Z22" s="100"/>
      <c r="AA22" s="30"/>
      <c r="AB22" s="29"/>
      <c r="AC22" s="30"/>
      <c r="AD22" s="28"/>
      <c r="AE22" s="30"/>
      <c r="AF22" s="29"/>
      <c r="AG22" s="29"/>
      <c r="AH22" s="30"/>
      <c r="AI22" s="21"/>
      <c r="AJ22" s="30"/>
      <c r="AK22" s="30"/>
      <c r="AL22" s="30"/>
      <c r="AM22" s="42"/>
      <c r="AN22" s="26"/>
      <c r="AO22" s="31"/>
      <c r="AP22" s="73"/>
      <c r="AQ22" s="73"/>
      <c r="AR22" s="73"/>
      <c r="AS22" s="73"/>
    </row>
    <row r="23" spans="1:45" ht="15.75" customHeight="1">
      <c r="A23" s="21"/>
      <c r="B23" s="26"/>
      <c r="C23" s="26"/>
      <c r="D23" s="26"/>
      <c r="E23" s="26"/>
      <c r="F23" s="26"/>
      <c r="G23" s="26"/>
      <c r="H23" s="26"/>
      <c r="I23" s="21"/>
      <c r="J23" s="21"/>
      <c r="K23" s="21"/>
      <c r="L23" s="21"/>
      <c r="M23" s="21"/>
      <c r="N23" s="21"/>
      <c r="O23" s="21"/>
      <c r="P23" s="21"/>
      <c r="Q23" s="21"/>
      <c r="R23" s="26"/>
      <c r="S23" s="26"/>
      <c r="T23" s="26"/>
      <c r="U23" s="26"/>
      <c r="V23" s="26"/>
      <c r="W23" s="21"/>
      <c r="X23" s="48"/>
      <c r="Y23" s="48"/>
      <c r="Z23" s="100"/>
      <c r="AA23" s="30"/>
      <c r="AB23" s="29"/>
      <c r="AC23" s="30"/>
      <c r="AD23" s="28"/>
      <c r="AE23" s="244"/>
      <c r="AF23" s="29"/>
      <c r="AG23" s="29"/>
      <c r="AH23" s="30"/>
      <c r="AI23" s="21"/>
      <c r="AJ23" s="30"/>
      <c r="AK23" s="30"/>
      <c r="AL23" s="30"/>
      <c r="AM23" s="42"/>
      <c r="AN23" s="26"/>
      <c r="AO23" s="31"/>
      <c r="AP23" s="73"/>
      <c r="AQ23" s="73"/>
      <c r="AR23" s="73"/>
      <c r="AS23" s="73"/>
    </row>
    <row r="24" spans="1:45" ht="15.75" customHeight="1">
      <c r="A24" s="21"/>
      <c r="B24" s="26"/>
      <c r="C24" s="26"/>
      <c r="D24" s="26"/>
      <c r="E24" s="26"/>
      <c r="F24" s="26"/>
      <c r="G24" s="26"/>
      <c r="H24" s="26"/>
      <c r="I24" s="21"/>
      <c r="J24" s="21"/>
      <c r="K24" s="21"/>
      <c r="L24" s="21"/>
      <c r="M24" s="21"/>
      <c r="N24" s="21"/>
      <c r="O24" s="21"/>
      <c r="P24" s="21"/>
      <c r="Q24" s="21"/>
      <c r="R24" s="26"/>
      <c r="S24" s="26"/>
      <c r="T24" s="26"/>
      <c r="U24" s="26"/>
      <c r="V24" s="26"/>
      <c r="W24" s="21"/>
      <c r="X24" s="48"/>
      <c r="Y24" s="48"/>
      <c r="Z24" s="100"/>
      <c r="AA24" s="30"/>
      <c r="AB24" s="29"/>
      <c r="AC24" s="30"/>
      <c r="AD24" s="28"/>
      <c r="AE24" s="30"/>
      <c r="AF24" s="29"/>
      <c r="AG24" s="29"/>
      <c r="AH24" s="30"/>
      <c r="AI24" s="21"/>
      <c r="AJ24" s="30"/>
      <c r="AK24" s="30"/>
      <c r="AL24" s="30"/>
      <c r="AM24" s="42"/>
      <c r="AN24" s="26"/>
      <c r="AO24" s="31"/>
      <c r="AP24" s="73"/>
      <c r="AQ24" s="73"/>
      <c r="AR24" s="73"/>
      <c r="AS24" s="73"/>
    </row>
    <row r="25" spans="1:45" ht="15.75" customHeight="1">
      <c r="A25" s="21"/>
      <c r="B25" s="26"/>
      <c r="C25" s="26"/>
      <c r="D25" s="26"/>
      <c r="E25" s="26"/>
      <c r="F25" s="26"/>
      <c r="G25" s="26"/>
      <c r="H25" s="26"/>
      <c r="I25" s="21"/>
      <c r="J25" s="21"/>
      <c r="K25" s="21"/>
      <c r="L25" s="21"/>
      <c r="M25" s="21"/>
      <c r="N25" s="21"/>
      <c r="O25" s="21"/>
      <c r="P25" s="21"/>
      <c r="Q25" s="21"/>
      <c r="R25" s="26"/>
      <c r="S25" s="26"/>
      <c r="T25" s="26"/>
      <c r="U25" s="26"/>
      <c r="V25" s="26"/>
      <c r="W25" s="21"/>
      <c r="X25" s="48"/>
      <c r="Y25" s="48"/>
      <c r="Z25" s="100"/>
      <c r="AA25" s="30"/>
      <c r="AB25" s="29"/>
      <c r="AC25" s="30"/>
      <c r="AD25" s="28"/>
      <c r="AE25" s="244"/>
      <c r="AF25" s="29"/>
      <c r="AG25" s="29"/>
      <c r="AH25" s="30"/>
      <c r="AI25" s="21"/>
      <c r="AJ25" s="30"/>
      <c r="AK25" s="30"/>
      <c r="AL25" s="30"/>
      <c r="AM25" s="42"/>
      <c r="AN25" s="26"/>
      <c r="AO25" s="31"/>
      <c r="AP25" s="73"/>
      <c r="AQ25" s="73"/>
      <c r="AR25" s="73"/>
      <c r="AS25" s="73"/>
    </row>
    <row r="26" spans="1:45" ht="15.75" customHeight="1">
      <c r="A26" s="21"/>
      <c r="B26" s="26"/>
      <c r="C26" s="26"/>
      <c r="D26" s="26"/>
      <c r="E26" s="26"/>
      <c r="F26" s="26"/>
      <c r="G26" s="26"/>
      <c r="H26" s="26"/>
      <c r="I26" s="21"/>
      <c r="J26" s="21"/>
      <c r="K26" s="21"/>
      <c r="L26" s="21"/>
      <c r="M26" s="21"/>
      <c r="N26" s="21"/>
      <c r="O26" s="21"/>
      <c r="P26" s="21"/>
      <c r="Q26" s="21"/>
      <c r="R26" s="26"/>
      <c r="S26" s="26"/>
      <c r="T26" s="26"/>
      <c r="U26" s="26"/>
      <c r="V26" s="26"/>
      <c r="W26" s="21"/>
      <c r="X26" s="48"/>
      <c r="Y26" s="48"/>
      <c r="Z26" s="100"/>
      <c r="AA26" s="30"/>
      <c r="AB26" s="29"/>
      <c r="AC26" s="30"/>
      <c r="AD26" s="28"/>
      <c r="AE26" s="30"/>
      <c r="AF26" s="29"/>
      <c r="AG26" s="29"/>
      <c r="AH26" s="30"/>
      <c r="AI26" s="21"/>
      <c r="AJ26" s="30"/>
      <c r="AK26" s="30"/>
      <c r="AL26" s="30"/>
      <c r="AM26" s="42"/>
      <c r="AN26" s="26"/>
      <c r="AO26" s="31"/>
      <c r="AP26" s="73"/>
      <c r="AQ26" s="73"/>
      <c r="AR26" s="73"/>
      <c r="AS26" s="73"/>
    </row>
    <row r="27" spans="1:45" ht="15.75" customHeight="1">
      <c r="A27" s="21"/>
      <c r="B27" s="26"/>
      <c r="C27" s="26"/>
      <c r="D27" s="26"/>
      <c r="E27" s="26"/>
      <c r="F27" s="26"/>
      <c r="G27" s="26"/>
      <c r="H27" s="26"/>
      <c r="I27" s="21"/>
      <c r="J27" s="21"/>
      <c r="K27" s="21"/>
      <c r="L27" s="21"/>
      <c r="M27" s="21"/>
      <c r="N27" s="21"/>
      <c r="O27" s="21"/>
      <c r="P27" s="21"/>
      <c r="Q27" s="21"/>
      <c r="R27" s="26"/>
      <c r="S27" s="26"/>
      <c r="T27" s="26"/>
      <c r="U27" s="26"/>
      <c r="V27" s="26"/>
      <c r="W27" s="21"/>
      <c r="X27" s="48"/>
      <c r="Y27" s="48"/>
      <c r="Z27" s="100"/>
      <c r="AA27" s="30"/>
      <c r="AB27" s="29"/>
      <c r="AC27" s="30"/>
      <c r="AD27" s="28"/>
      <c r="AE27" s="244"/>
      <c r="AF27" s="29"/>
      <c r="AG27" s="29"/>
      <c r="AH27" s="30"/>
      <c r="AI27" s="21"/>
      <c r="AJ27" s="30"/>
      <c r="AK27" s="30"/>
      <c r="AL27" s="30"/>
      <c r="AM27" s="42"/>
      <c r="AN27" s="26"/>
      <c r="AO27" s="31"/>
      <c r="AP27" s="73"/>
      <c r="AQ27" s="73"/>
      <c r="AR27" s="73"/>
      <c r="AS27" s="73"/>
    </row>
    <row r="28" spans="1:45" ht="15.75" customHeight="1">
      <c r="A28" s="21"/>
      <c r="B28" s="26"/>
      <c r="C28" s="26"/>
      <c r="D28" s="26"/>
      <c r="E28" s="26"/>
      <c r="F28" s="26"/>
      <c r="G28" s="26"/>
      <c r="H28" s="26"/>
      <c r="I28" s="21"/>
      <c r="J28" s="21"/>
      <c r="K28" s="21"/>
      <c r="L28" s="21"/>
      <c r="M28" s="21"/>
      <c r="N28" s="21"/>
      <c r="O28" s="21"/>
      <c r="P28" s="21"/>
      <c r="Q28" s="21"/>
      <c r="R28" s="26"/>
      <c r="S28" s="26"/>
      <c r="T28" s="26"/>
      <c r="U28" s="26"/>
      <c r="V28" s="26"/>
      <c r="W28" s="21"/>
      <c r="X28" s="48"/>
      <c r="Y28" s="48"/>
      <c r="Z28" s="100"/>
      <c r="AA28" s="30"/>
      <c r="AB28" s="29"/>
      <c r="AC28" s="30"/>
      <c r="AD28" s="28"/>
      <c r="AE28" s="30"/>
      <c r="AF28" s="29"/>
      <c r="AG28" s="29"/>
      <c r="AH28" s="30"/>
      <c r="AI28" s="21"/>
      <c r="AJ28" s="30"/>
      <c r="AK28" s="30"/>
      <c r="AL28" s="30"/>
      <c r="AM28" s="42"/>
      <c r="AN28" s="26"/>
      <c r="AO28" s="31"/>
      <c r="AP28" s="73"/>
      <c r="AQ28" s="73"/>
      <c r="AR28" s="73"/>
      <c r="AS28" s="73"/>
    </row>
    <row r="29" spans="1:45" ht="15.75" customHeight="1">
      <c r="A29" s="21"/>
      <c r="B29" s="26"/>
      <c r="C29" s="26"/>
      <c r="D29" s="26"/>
      <c r="E29" s="26"/>
      <c r="F29" s="26"/>
      <c r="G29" s="26"/>
      <c r="H29" s="26"/>
      <c r="I29" s="21"/>
      <c r="J29" s="21"/>
      <c r="K29" s="21"/>
      <c r="L29" s="21"/>
      <c r="M29" s="21"/>
      <c r="N29" s="21"/>
      <c r="O29" s="21"/>
      <c r="P29" s="21"/>
      <c r="Q29" s="21"/>
      <c r="R29" s="26"/>
      <c r="S29" s="26"/>
      <c r="T29" s="26"/>
      <c r="U29" s="26"/>
      <c r="V29" s="26"/>
      <c r="W29" s="21"/>
      <c r="X29" s="48"/>
      <c r="Y29" s="48"/>
      <c r="Z29" s="100"/>
      <c r="AA29" s="30"/>
      <c r="AB29" s="29"/>
      <c r="AC29" s="30"/>
      <c r="AD29" s="28"/>
      <c r="AE29" s="244"/>
      <c r="AF29" s="29"/>
      <c r="AG29" s="29"/>
      <c r="AH29" s="30"/>
      <c r="AI29" s="21"/>
      <c r="AJ29" s="30"/>
      <c r="AK29" s="30"/>
      <c r="AL29" s="30"/>
      <c r="AM29" s="42"/>
      <c r="AN29" s="26"/>
      <c r="AO29" s="31"/>
      <c r="AP29" s="73"/>
      <c r="AQ29" s="73"/>
      <c r="AR29" s="73"/>
      <c r="AS29" s="73"/>
    </row>
    <row r="30" spans="1:45" ht="15.75" customHeight="1">
      <c r="A30" s="21"/>
      <c r="B30" s="26"/>
      <c r="C30" s="26"/>
      <c r="D30" s="26"/>
      <c r="E30" s="26"/>
      <c r="F30" s="26"/>
      <c r="G30" s="26"/>
      <c r="H30" s="26"/>
      <c r="I30" s="21"/>
      <c r="J30" s="21"/>
      <c r="K30" s="21"/>
      <c r="L30" s="21"/>
      <c r="M30" s="21"/>
      <c r="N30" s="21"/>
      <c r="O30" s="21"/>
      <c r="P30" s="21"/>
      <c r="Q30" s="21"/>
      <c r="R30" s="26"/>
      <c r="S30" s="26"/>
      <c r="T30" s="26"/>
      <c r="U30" s="26"/>
      <c r="V30" s="26"/>
      <c r="W30" s="21"/>
      <c r="X30" s="48"/>
      <c r="Y30" s="48"/>
      <c r="Z30" s="100"/>
      <c r="AA30" s="30"/>
      <c r="AB30" s="29"/>
      <c r="AC30" s="30"/>
      <c r="AD30" s="28"/>
      <c r="AE30" s="30"/>
      <c r="AF30" s="29"/>
      <c r="AG30" s="29"/>
      <c r="AH30" s="30"/>
      <c r="AI30" s="21"/>
      <c r="AJ30" s="30"/>
      <c r="AK30" s="30"/>
      <c r="AL30" s="30"/>
      <c r="AM30" s="42"/>
      <c r="AN30" s="26"/>
      <c r="AO30" s="31"/>
      <c r="AP30" s="73"/>
      <c r="AQ30" s="73"/>
      <c r="AR30" s="73"/>
      <c r="AS30" s="73"/>
    </row>
    <row r="31" spans="1:45" ht="15.75" customHeight="1">
      <c r="A31" s="21"/>
      <c r="B31" s="26"/>
      <c r="C31" s="26"/>
      <c r="D31" s="26"/>
      <c r="E31" s="26"/>
      <c r="F31" s="26"/>
      <c r="G31" s="26"/>
      <c r="H31" s="26"/>
      <c r="I31" s="21"/>
      <c r="J31" s="21"/>
      <c r="K31" s="21"/>
      <c r="L31" s="21"/>
      <c r="M31" s="21"/>
      <c r="N31" s="21"/>
      <c r="O31" s="21"/>
      <c r="P31" s="21"/>
      <c r="Q31" s="21"/>
      <c r="R31" s="26"/>
      <c r="S31" s="26"/>
      <c r="T31" s="26"/>
      <c r="U31" s="26"/>
      <c r="V31" s="26"/>
      <c r="W31" s="21"/>
      <c r="X31" s="48"/>
      <c r="Y31" s="48"/>
      <c r="Z31" s="100"/>
      <c r="AA31" s="30"/>
      <c r="AB31" s="29"/>
      <c r="AC31" s="30"/>
      <c r="AD31" s="28"/>
      <c r="AE31" s="30"/>
      <c r="AF31" s="29"/>
      <c r="AG31" s="29"/>
      <c r="AH31" s="30"/>
      <c r="AI31" s="21"/>
      <c r="AJ31" s="30"/>
      <c r="AK31" s="30"/>
      <c r="AL31" s="30"/>
      <c r="AM31" s="42"/>
      <c r="AN31" s="26"/>
      <c r="AO31" s="31"/>
      <c r="AP31" s="73"/>
      <c r="AQ31" s="73"/>
      <c r="AR31" s="73"/>
      <c r="AS31" s="73"/>
    </row>
    <row r="32" spans="1:45" ht="15.75" customHeight="1">
      <c r="A32" s="21"/>
      <c r="B32" s="26"/>
      <c r="C32" s="26"/>
      <c r="D32" s="26"/>
      <c r="E32" s="26"/>
      <c r="F32" s="26"/>
      <c r="G32" s="26"/>
      <c r="H32" s="26"/>
      <c r="I32" s="21"/>
      <c r="J32" s="21"/>
      <c r="K32" s="21"/>
      <c r="L32" s="21"/>
      <c r="M32" s="21"/>
      <c r="N32" s="21"/>
      <c r="O32" s="21"/>
      <c r="P32" s="21"/>
      <c r="Q32" s="21"/>
      <c r="R32" s="26"/>
      <c r="S32" s="26"/>
      <c r="T32" s="26"/>
      <c r="U32" s="26"/>
      <c r="V32" s="26"/>
      <c r="W32" s="21"/>
      <c r="X32" s="48"/>
      <c r="Y32" s="48"/>
      <c r="Z32" s="100"/>
      <c r="AA32" s="30"/>
      <c r="AB32" s="29"/>
      <c r="AC32" s="30"/>
      <c r="AD32" s="28"/>
      <c r="AE32" s="30"/>
      <c r="AF32" s="29"/>
      <c r="AG32" s="29"/>
      <c r="AH32" s="30"/>
      <c r="AI32" s="21"/>
      <c r="AJ32" s="30"/>
      <c r="AK32" s="30"/>
      <c r="AL32" s="30"/>
      <c r="AM32" s="42"/>
      <c r="AN32" s="26"/>
      <c r="AO32" s="31"/>
      <c r="AP32" s="73"/>
      <c r="AQ32" s="73"/>
      <c r="AR32" s="73"/>
      <c r="AS32" s="73"/>
    </row>
    <row r="33" spans="1:45" ht="15.75" customHeight="1">
      <c r="A33" s="21"/>
      <c r="B33" s="26"/>
      <c r="C33" s="26"/>
      <c r="D33" s="26"/>
      <c r="E33" s="26"/>
      <c r="F33" s="26"/>
      <c r="G33" s="26"/>
      <c r="H33" s="26"/>
      <c r="I33" s="21"/>
      <c r="J33" s="21"/>
      <c r="K33" s="21"/>
      <c r="L33" s="21"/>
      <c r="M33" s="21"/>
      <c r="N33" s="21"/>
      <c r="O33" s="21"/>
      <c r="P33" s="21"/>
      <c r="Q33" s="21"/>
      <c r="R33" s="26"/>
      <c r="S33" s="26"/>
      <c r="T33" s="26"/>
      <c r="U33" s="26"/>
      <c r="V33" s="26"/>
      <c r="W33" s="21"/>
      <c r="X33" s="48"/>
      <c r="Y33" s="48"/>
      <c r="Z33" s="100"/>
      <c r="AA33" s="30"/>
      <c r="AB33" s="29"/>
      <c r="AC33" s="30"/>
      <c r="AD33" s="28"/>
      <c r="AE33" s="244"/>
      <c r="AF33" s="29"/>
      <c r="AG33" s="29"/>
      <c r="AH33" s="30"/>
      <c r="AI33" s="21"/>
      <c r="AJ33" s="30"/>
      <c r="AK33" s="30"/>
      <c r="AL33" s="30"/>
      <c r="AM33" s="42"/>
      <c r="AN33" s="26"/>
      <c r="AO33" s="31"/>
      <c r="AP33" s="73"/>
      <c r="AQ33" s="73"/>
      <c r="AR33" s="73"/>
      <c r="AS33" s="73"/>
    </row>
    <row r="34" spans="1:45" ht="15.75" customHeight="1">
      <c r="A34" s="21"/>
      <c r="B34" s="26"/>
      <c r="C34" s="26"/>
      <c r="D34" s="26"/>
      <c r="E34" s="26"/>
      <c r="F34" s="26"/>
      <c r="G34" s="26"/>
      <c r="H34" s="26"/>
      <c r="I34" s="21"/>
      <c r="J34" s="21"/>
      <c r="K34" s="21"/>
      <c r="L34" s="21"/>
      <c r="M34" s="21"/>
      <c r="N34" s="21"/>
      <c r="O34" s="21"/>
      <c r="P34" s="21"/>
      <c r="Q34" s="21"/>
      <c r="R34" s="26"/>
      <c r="S34" s="26"/>
      <c r="T34" s="26"/>
      <c r="U34" s="26"/>
      <c r="V34" s="26"/>
      <c r="W34" s="21"/>
      <c r="X34" s="48"/>
      <c r="Y34" s="48"/>
      <c r="Z34" s="100"/>
      <c r="AA34" s="30"/>
      <c r="AB34" s="29"/>
      <c r="AC34" s="30"/>
      <c r="AD34" s="28"/>
      <c r="AE34" s="30"/>
      <c r="AF34" s="29"/>
      <c r="AG34" s="29"/>
      <c r="AH34" s="30"/>
      <c r="AI34" s="21"/>
      <c r="AJ34" s="30"/>
      <c r="AK34" s="30"/>
      <c r="AL34" s="30"/>
      <c r="AM34" s="26"/>
      <c r="AN34" s="26"/>
      <c r="AO34" s="31"/>
      <c r="AQ34" s="73"/>
    </row>
    <row r="35" spans="1:45" ht="15.75" customHeight="1">
      <c r="A35" s="21"/>
      <c r="B35" s="26"/>
      <c r="C35" s="26"/>
      <c r="D35" s="26"/>
      <c r="E35" s="26"/>
      <c r="F35" s="26"/>
      <c r="G35" s="26"/>
      <c r="H35" s="26"/>
      <c r="I35" s="21"/>
      <c r="J35" s="21"/>
      <c r="K35" s="21"/>
      <c r="L35" s="21"/>
      <c r="M35" s="21"/>
      <c r="N35" s="21"/>
      <c r="O35" s="21"/>
      <c r="P35" s="21"/>
      <c r="Q35" s="21"/>
      <c r="R35" s="26"/>
      <c r="S35" s="26"/>
      <c r="T35" s="26"/>
      <c r="U35" s="26"/>
      <c r="V35" s="26"/>
      <c r="W35" s="21"/>
      <c r="X35" s="48"/>
      <c r="Y35" s="48"/>
      <c r="Z35" s="100"/>
      <c r="AA35" s="30"/>
      <c r="AB35" s="29"/>
      <c r="AC35" s="30"/>
      <c r="AD35" s="28"/>
      <c r="AE35" s="30"/>
      <c r="AF35" s="29"/>
      <c r="AG35" s="29"/>
      <c r="AH35" s="30"/>
      <c r="AI35" s="21"/>
      <c r="AJ35" s="30"/>
      <c r="AK35" s="30"/>
      <c r="AL35" s="30"/>
      <c r="AM35" s="26"/>
      <c r="AN35" s="26"/>
      <c r="AO35" s="31"/>
      <c r="AQ35" s="73"/>
    </row>
    <row r="36" spans="1:45" ht="15.75" customHeight="1">
      <c r="A36" s="21"/>
      <c r="B36" s="26"/>
      <c r="C36" s="26"/>
      <c r="D36" s="26"/>
      <c r="E36" s="26"/>
      <c r="F36" s="26"/>
      <c r="G36" s="26"/>
      <c r="H36" s="26"/>
      <c r="I36" s="21"/>
      <c r="J36" s="21"/>
      <c r="K36" s="21"/>
      <c r="L36" s="21"/>
      <c r="M36" s="21"/>
      <c r="N36" s="21"/>
      <c r="O36" s="21"/>
      <c r="P36" s="21"/>
      <c r="Q36" s="21"/>
      <c r="R36" s="26"/>
      <c r="S36" s="26"/>
      <c r="T36" s="26"/>
      <c r="U36" s="26"/>
      <c r="V36" s="26"/>
      <c r="W36" s="21"/>
      <c r="X36" s="48"/>
      <c r="Y36" s="48"/>
      <c r="Z36" s="100"/>
      <c r="AA36" s="30"/>
      <c r="AB36" s="29"/>
      <c r="AC36" s="30"/>
      <c r="AD36" s="28"/>
      <c r="AE36" s="30"/>
      <c r="AF36" s="29"/>
      <c r="AG36" s="29"/>
      <c r="AH36" s="30"/>
      <c r="AI36" s="21"/>
      <c r="AJ36" s="30"/>
      <c r="AK36" s="30"/>
      <c r="AL36" s="30"/>
      <c r="AM36" s="26"/>
      <c r="AN36" s="26"/>
      <c r="AO36" s="31"/>
      <c r="AQ36" s="73"/>
    </row>
    <row r="37" spans="1:45" ht="15.75" customHeight="1">
      <c r="A37" s="21"/>
      <c r="B37" s="26"/>
      <c r="C37" s="26"/>
      <c r="D37" s="26"/>
      <c r="E37" s="26"/>
      <c r="F37" s="26"/>
      <c r="G37" s="26"/>
      <c r="H37" s="26"/>
      <c r="I37" s="21"/>
      <c r="J37" s="21"/>
      <c r="K37" s="21"/>
      <c r="L37" s="21"/>
      <c r="M37" s="21"/>
      <c r="N37" s="21"/>
      <c r="O37" s="21"/>
      <c r="P37" s="21"/>
      <c r="Q37" s="21"/>
      <c r="R37" s="26"/>
      <c r="S37" s="26"/>
      <c r="T37" s="26"/>
      <c r="U37" s="26"/>
      <c r="V37" s="26"/>
      <c r="W37" s="21"/>
      <c r="X37" s="48"/>
      <c r="Y37" s="48"/>
      <c r="Z37" s="100"/>
      <c r="AA37" s="30"/>
      <c r="AB37" s="29"/>
      <c r="AC37" s="30"/>
      <c r="AD37" s="28"/>
      <c r="AE37" s="30"/>
      <c r="AF37" s="29"/>
      <c r="AG37" s="29"/>
      <c r="AH37" s="30"/>
      <c r="AI37" s="21"/>
      <c r="AJ37" s="30"/>
      <c r="AK37" s="30"/>
      <c r="AL37" s="30"/>
      <c r="AM37" s="26"/>
      <c r="AN37" s="26"/>
      <c r="AO37" s="31"/>
      <c r="AQ37" s="73"/>
    </row>
    <row r="38" spans="1:45" ht="15.75" customHeight="1">
      <c r="A38" s="21"/>
      <c r="B38" s="26"/>
      <c r="C38" s="26"/>
      <c r="D38" s="26"/>
      <c r="E38" s="26"/>
      <c r="F38" s="26"/>
      <c r="G38" s="26"/>
      <c r="H38" s="26"/>
      <c r="I38" s="21"/>
      <c r="J38" s="21"/>
      <c r="K38" s="21"/>
      <c r="L38" s="21"/>
      <c r="M38" s="21"/>
      <c r="N38" s="21"/>
      <c r="O38" s="21"/>
      <c r="P38" s="21"/>
      <c r="Q38" s="21"/>
      <c r="R38" s="26"/>
      <c r="S38" s="26"/>
      <c r="T38" s="26"/>
      <c r="U38" s="26"/>
      <c r="V38" s="26"/>
      <c r="W38" s="21"/>
      <c r="X38" s="48"/>
      <c r="Y38" s="48"/>
      <c r="Z38" s="100"/>
      <c r="AA38" s="30"/>
      <c r="AB38" s="29"/>
      <c r="AC38" s="30"/>
      <c r="AD38" s="28"/>
      <c r="AE38" s="30"/>
      <c r="AF38" s="30"/>
      <c r="AG38" s="29"/>
      <c r="AH38" s="30"/>
      <c r="AI38" s="21"/>
      <c r="AJ38" s="30"/>
      <c r="AK38" s="30"/>
      <c r="AL38" s="30"/>
      <c r="AM38" s="26"/>
      <c r="AN38" s="26"/>
      <c r="AO38" s="31"/>
      <c r="AQ38" s="73"/>
    </row>
    <row r="39" spans="1:45" ht="15.75" customHeight="1">
      <c r="A39" s="21"/>
      <c r="B39" s="26"/>
      <c r="C39" s="26"/>
      <c r="D39" s="26"/>
      <c r="E39" s="26"/>
      <c r="F39" s="26"/>
      <c r="G39" s="26"/>
      <c r="H39" s="26"/>
      <c r="I39" s="21"/>
      <c r="J39" s="21"/>
      <c r="K39" s="21"/>
      <c r="L39" s="21"/>
      <c r="M39" s="21"/>
      <c r="N39" s="21"/>
      <c r="O39" s="21"/>
      <c r="P39" s="21"/>
      <c r="Q39" s="21"/>
      <c r="R39" s="26"/>
      <c r="S39" s="26"/>
      <c r="T39" s="26"/>
      <c r="U39" s="26"/>
      <c r="V39" s="26"/>
      <c r="W39" s="21"/>
      <c r="X39" s="48"/>
      <c r="Y39" s="48"/>
      <c r="Z39" s="100"/>
      <c r="AA39" s="30"/>
      <c r="AB39" s="29"/>
      <c r="AC39" s="30"/>
      <c r="AD39" s="28"/>
      <c r="AE39" s="30"/>
      <c r="AF39" s="30"/>
      <c r="AG39" s="29"/>
      <c r="AH39" s="30"/>
      <c r="AI39" s="21"/>
      <c r="AJ39" s="30"/>
      <c r="AK39" s="30"/>
      <c r="AL39" s="30"/>
      <c r="AM39" s="26"/>
      <c r="AN39" s="26"/>
      <c r="AO39" s="31"/>
      <c r="AQ39" s="73"/>
    </row>
    <row r="40" spans="1:45" ht="15.75" customHeight="1">
      <c r="A40" s="21"/>
      <c r="B40" s="26"/>
      <c r="C40" s="26"/>
      <c r="D40" s="26"/>
      <c r="E40" s="26"/>
      <c r="F40" s="26"/>
      <c r="G40" s="26"/>
      <c r="H40" s="26"/>
      <c r="I40" s="21"/>
      <c r="J40" s="21"/>
      <c r="K40" s="21"/>
      <c r="L40" s="21"/>
      <c r="M40" s="21"/>
      <c r="N40" s="21"/>
      <c r="O40" s="21"/>
      <c r="P40" s="21"/>
      <c r="Q40" s="21"/>
      <c r="R40" s="26"/>
      <c r="S40" s="26"/>
      <c r="T40" s="26"/>
      <c r="U40" s="26"/>
      <c r="V40" s="26"/>
      <c r="W40" s="21"/>
      <c r="X40" s="48"/>
      <c r="Y40" s="48"/>
      <c r="Z40" s="100"/>
      <c r="AA40" s="30"/>
      <c r="AB40" s="29"/>
      <c r="AC40" s="245"/>
      <c r="AD40" s="28"/>
      <c r="AE40" s="246"/>
      <c r="AF40" s="30"/>
      <c r="AG40" s="29"/>
      <c r="AH40" s="30"/>
      <c r="AI40" s="21"/>
      <c r="AJ40" s="30"/>
      <c r="AK40" s="30"/>
      <c r="AL40" s="30"/>
      <c r="AM40" s="26"/>
      <c r="AN40" s="26"/>
      <c r="AO40" s="31"/>
      <c r="AQ40" s="73"/>
    </row>
    <row r="41" spans="1:45" ht="15.75" customHeight="1">
      <c r="A41" s="21"/>
      <c r="B41" s="26"/>
      <c r="C41" s="26"/>
      <c r="D41" s="26"/>
      <c r="E41" s="26"/>
      <c r="F41" s="26"/>
      <c r="G41" s="26"/>
      <c r="H41" s="26"/>
      <c r="I41" s="21"/>
      <c r="J41" s="21"/>
      <c r="K41" s="21"/>
      <c r="L41" s="21"/>
      <c r="M41" s="21"/>
      <c r="N41" s="21"/>
      <c r="O41" s="21"/>
      <c r="P41" s="21"/>
      <c r="Q41" s="21"/>
      <c r="R41" s="26"/>
      <c r="S41" s="26"/>
      <c r="T41" s="26"/>
      <c r="U41" s="26"/>
      <c r="V41" s="26"/>
      <c r="W41" s="21"/>
      <c r="X41" s="48"/>
      <c r="Y41" s="48"/>
      <c r="Z41" s="100"/>
      <c r="AA41" s="30"/>
      <c r="AB41" s="29"/>
      <c r="AC41" s="30"/>
      <c r="AD41" s="28"/>
      <c r="AE41" s="30"/>
      <c r="AF41" s="30"/>
      <c r="AG41" s="29"/>
      <c r="AH41" s="30"/>
      <c r="AI41" s="21"/>
      <c r="AJ41" s="30"/>
      <c r="AK41" s="30"/>
      <c r="AL41" s="30"/>
      <c r="AM41" s="26"/>
      <c r="AN41" s="26"/>
      <c r="AO41" s="31"/>
      <c r="AQ41" s="73"/>
    </row>
    <row r="42" spans="1:45" ht="15.75" customHeight="1">
      <c r="A42" s="21"/>
      <c r="B42" s="26"/>
      <c r="C42" s="26"/>
      <c r="D42" s="26"/>
      <c r="E42" s="26"/>
      <c r="F42" s="26"/>
      <c r="G42" s="26"/>
      <c r="H42" s="26"/>
      <c r="I42" s="21"/>
      <c r="J42" s="21"/>
      <c r="K42" s="21"/>
      <c r="L42" s="21"/>
      <c r="M42" s="21"/>
      <c r="N42" s="21"/>
      <c r="O42" s="21"/>
      <c r="P42" s="21"/>
      <c r="Q42" s="21"/>
      <c r="R42" s="26"/>
      <c r="S42" s="26"/>
      <c r="T42" s="26"/>
      <c r="U42" s="26"/>
      <c r="V42" s="26"/>
      <c r="W42" s="21"/>
      <c r="X42" s="48"/>
      <c r="Y42" s="48"/>
      <c r="Z42" s="100"/>
      <c r="AA42" s="30" t="str">
        <f>IF(Z42=0,"",AF42/Z42)</f>
        <v/>
      </c>
      <c r="AB42" s="30"/>
      <c r="AC42" s="27"/>
      <c r="AD42" s="28"/>
      <c r="AE42" s="30"/>
      <c r="AF42" s="29"/>
      <c r="AG42" s="30"/>
      <c r="AH42" s="30"/>
      <c r="AI42" s="21"/>
      <c r="AJ42" s="30"/>
      <c r="AK42" s="30" t="str">
        <f>IF(AG42=0,"",(AJ42-AG42)/AG42*100)</f>
        <v/>
      </c>
      <c r="AL42" s="30"/>
      <c r="AM42" s="26"/>
      <c r="AN42" s="26"/>
      <c r="AO42" s="31"/>
    </row>
    <row r="43" spans="1:45" ht="15.75" customHeight="1">
      <c r="A43" s="21"/>
      <c r="B43" s="26"/>
      <c r="C43" s="26"/>
      <c r="D43" s="26"/>
      <c r="E43" s="26"/>
      <c r="F43" s="26"/>
      <c r="G43" s="26"/>
      <c r="H43" s="26"/>
      <c r="I43" s="21"/>
      <c r="J43" s="21"/>
      <c r="K43" s="21"/>
      <c r="L43" s="21"/>
      <c r="M43" s="21"/>
      <c r="N43" s="21"/>
      <c r="O43" s="21"/>
      <c r="P43" s="21"/>
      <c r="Q43" s="21"/>
      <c r="R43" s="26"/>
      <c r="S43" s="26"/>
      <c r="T43" s="26"/>
      <c r="U43" s="26"/>
      <c r="V43" s="26"/>
      <c r="W43" s="21"/>
      <c r="X43" s="48"/>
      <c r="Y43" s="48"/>
      <c r="Z43" s="100"/>
      <c r="AA43" s="30"/>
      <c r="AB43" s="30"/>
      <c r="AC43" s="27"/>
      <c r="AD43" s="28"/>
      <c r="AE43" s="30"/>
      <c r="AF43" s="29"/>
      <c r="AG43" s="30"/>
      <c r="AH43" s="30"/>
      <c r="AI43" s="21"/>
      <c r="AJ43" s="30"/>
      <c r="AK43" s="30" t="str">
        <f>IF(AG43=0,"",(AJ43-AG43)/AG43*100)</f>
        <v/>
      </c>
      <c r="AL43" s="30"/>
      <c r="AM43" s="26"/>
      <c r="AN43" s="26"/>
      <c r="AO43" s="31"/>
    </row>
    <row r="44" spans="1:45" ht="15.75" customHeight="1">
      <c r="A44" s="619" t="s">
        <v>627</v>
      </c>
      <c r="B44" s="644"/>
      <c r="C44" s="645"/>
      <c r="D44" s="247"/>
      <c r="E44" s="26"/>
      <c r="F44" s="26"/>
      <c r="G44" s="26"/>
      <c r="H44" s="26"/>
      <c r="I44" s="21"/>
      <c r="J44" s="21"/>
      <c r="K44" s="21"/>
      <c r="L44" s="21"/>
      <c r="M44" s="21"/>
      <c r="N44" s="21"/>
      <c r="O44" s="21"/>
      <c r="P44" s="21"/>
      <c r="Q44" s="21"/>
      <c r="R44" s="26"/>
      <c r="S44" s="26"/>
      <c r="T44" s="26"/>
      <c r="U44" s="26"/>
      <c r="V44" s="26"/>
      <c r="W44" s="21"/>
      <c r="X44" s="48"/>
      <c r="Y44" s="48"/>
      <c r="Z44" s="100"/>
      <c r="AA44" s="30" t="str">
        <f>IF(Z44=0,"",AF44/Z44)</f>
        <v/>
      </c>
      <c r="AB44" s="30">
        <f>SUM(AB7:AB43)</f>
        <v>0</v>
      </c>
      <c r="AC44" s="27">
        <f>SUM(AC7:AC43)</f>
        <v>0</v>
      </c>
      <c r="AD44" s="28"/>
      <c r="AE44" s="30"/>
      <c r="AF44" s="29">
        <f>SUM(AF7:AF43)</f>
        <v>0</v>
      </c>
      <c r="AG44" s="30">
        <f>SUM(AG7:AG43)</f>
        <v>0</v>
      </c>
      <c r="AH44" s="30">
        <f>SUM(AH7:AH43)</f>
        <v>0</v>
      </c>
      <c r="AI44" s="21"/>
      <c r="AJ44" s="30">
        <f>SUM(AJ7:AJ43)</f>
        <v>0</v>
      </c>
      <c r="AK44" s="30" t="str">
        <f>IF(AG44=0,"",(AJ44-AG44)/AG44*100)</f>
        <v/>
      </c>
      <c r="AL44" s="30"/>
      <c r="AM44" s="26"/>
      <c r="AN44" s="26"/>
      <c r="AO44" s="31"/>
    </row>
    <row r="45" spans="1:45" ht="15.75" customHeight="1">
      <c r="A45" s="619" t="s">
        <v>841</v>
      </c>
      <c r="B45" s="621"/>
      <c r="C45" s="620"/>
      <c r="D45" s="33"/>
      <c r="E45" s="26"/>
      <c r="F45" s="26"/>
      <c r="G45" s="26"/>
      <c r="H45" s="26"/>
      <c r="I45" s="21"/>
      <c r="J45" s="21"/>
      <c r="K45" s="21"/>
      <c r="L45" s="21"/>
      <c r="M45" s="21"/>
      <c r="N45" s="21"/>
      <c r="O45" s="21"/>
      <c r="P45" s="21"/>
      <c r="Q45" s="21"/>
      <c r="R45" s="26"/>
      <c r="S45" s="26"/>
      <c r="T45" s="26"/>
      <c r="U45" s="26"/>
      <c r="V45" s="26"/>
      <c r="W45" s="21"/>
      <c r="X45" s="48"/>
      <c r="Y45" s="48"/>
      <c r="Z45" s="100"/>
      <c r="AA45" s="30"/>
      <c r="AB45" s="30"/>
      <c r="AC45" s="27"/>
      <c r="AD45" s="28"/>
      <c r="AE45" s="30"/>
      <c r="AF45" s="29"/>
      <c r="AG45" s="30"/>
      <c r="AH45" s="30"/>
      <c r="AI45" s="21"/>
      <c r="AJ45" s="30">
        <v>0</v>
      </c>
      <c r="AK45" s="30" t="str">
        <f>IF(AG45=0,"",(AJ45-AG45)/AG45*100)</f>
        <v/>
      </c>
      <c r="AL45" s="30"/>
      <c r="AM45" s="26"/>
      <c r="AN45" s="26"/>
      <c r="AO45" s="31"/>
    </row>
    <row r="46" spans="1:45" ht="15.75" customHeight="1">
      <c r="A46" s="619" t="s">
        <v>650</v>
      </c>
      <c r="B46" s="621"/>
      <c r="C46" s="620"/>
      <c r="D46" s="33"/>
      <c r="E46" s="31"/>
      <c r="F46" s="31"/>
      <c r="G46" s="31"/>
      <c r="H46" s="31"/>
      <c r="I46" s="21"/>
      <c r="J46" s="21"/>
      <c r="K46" s="21"/>
      <c r="L46" s="21"/>
      <c r="M46" s="21"/>
      <c r="N46" s="21"/>
      <c r="O46" s="21"/>
      <c r="P46" s="21"/>
      <c r="Q46" s="21"/>
      <c r="R46" s="21"/>
      <c r="S46" s="21"/>
      <c r="T46" s="21"/>
      <c r="U46" s="21"/>
      <c r="V46" s="21"/>
      <c r="W46" s="21"/>
      <c r="X46" s="48"/>
      <c r="Y46" s="48"/>
      <c r="Z46" s="248">
        <f>SUM(Z7:Z45)</f>
        <v>0</v>
      </c>
      <c r="AA46" s="30"/>
      <c r="AB46" s="30">
        <f>AB44-AB45</f>
        <v>0</v>
      </c>
      <c r="AC46" s="27">
        <f>AC44-AC45</f>
        <v>0</v>
      </c>
      <c r="AD46" s="28"/>
      <c r="AE46" s="30"/>
      <c r="AF46" s="29">
        <f>AF44-AF45</f>
        <v>0</v>
      </c>
      <c r="AG46" s="30">
        <f>AG44-AG45</f>
        <v>0</v>
      </c>
      <c r="AH46" s="30">
        <f>AH44-AH45</f>
        <v>0</v>
      </c>
      <c r="AI46" s="21"/>
      <c r="AJ46" s="30">
        <f>AJ44-AJ45</f>
        <v>0</v>
      </c>
      <c r="AK46" s="30" t="str">
        <f>IF(AG46=0,"",(AJ46-AG46)/AG46*100)</f>
        <v/>
      </c>
      <c r="AL46" s="30"/>
      <c r="AM46" s="26"/>
      <c r="AN46" s="26"/>
      <c r="AO46" s="31"/>
    </row>
    <row r="47" spans="1:45" ht="15.75" customHeight="1">
      <c r="A47" s="34" t="e">
        <f>#REF!&amp;#REF!</f>
        <v>#REF!</v>
      </c>
      <c r="AH47" s="13" t="e">
        <f>"评估人员："&amp;#REF!</f>
        <v>#REF!</v>
      </c>
    </row>
    <row r="48" spans="1:45" ht="15.75" customHeight="1">
      <c r="A48" s="34" t="e">
        <f>CONCATENATE(#REF!,#REF!,#REF!,#REF!,#REF!,#REF!,#REF!)</f>
        <v>#REF!</v>
      </c>
    </row>
    <row r="49" spans="28:36" ht="15.75" customHeight="1">
      <c r="AB49" s="73"/>
      <c r="AC49" s="73"/>
      <c r="AD49" s="73"/>
      <c r="AE49" s="74"/>
      <c r="AF49" s="74"/>
      <c r="AH49" s="73"/>
      <c r="AJ49" s="73"/>
    </row>
    <row r="50" spans="28:36" ht="15.75" customHeight="1">
      <c r="AB50" s="73"/>
      <c r="AC50" s="73"/>
      <c r="AD50" s="249"/>
      <c r="AE50" s="74"/>
      <c r="AF50" s="249"/>
      <c r="AH50" s="73"/>
    </row>
    <row r="51" spans="28:36" ht="15.75" customHeight="1">
      <c r="AB51" s="73"/>
      <c r="AC51" s="73"/>
      <c r="AH51" s="73"/>
    </row>
    <row r="52" spans="28:36" ht="15.75" customHeight="1">
      <c r="AB52" s="250"/>
      <c r="AC52" s="73"/>
      <c r="AE52" s="74"/>
      <c r="AF52" s="73"/>
      <c r="AG52" s="74"/>
    </row>
    <row r="53" spans="28:36" ht="15.75" customHeight="1">
      <c r="AB53" s="73"/>
      <c r="AC53" s="73"/>
      <c r="AE53" s="74"/>
    </row>
    <row r="54" spans="28:36" ht="15.75" customHeight="1">
      <c r="AC54" s="73"/>
      <c r="AD54" s="73"/>
    </row>
    <row r="56" spans="28:36" ht="15.75" customHeight="1">
      <c r="AC56" s="73"/>
      <c r="AD56" s="73"/>
    </row>
    <row r="57" spans="28:36" ht="15.75" customHeight="1">
      <c r="AC57" s="73"/>
      <c r="AD57" s="73"/>
    </row>
    <row r="58" spans="28:36" ht="15.75" customHeight="1">
      <c r="AC58" s="73"/>
      <c r="AD58" s="73"/>
    </row>
    <row r="59" spans="28:36" ht="15.75" customHeight="1">
      <c r="AC59" s="73"/>
      <c r="AD59" s="73"/>
    </row>
    <row r="60" spans="28:36" ht="15.75" customHeight="1">
      <c r="AC60" s="73"/>
      <c r="AD60" s="73"/>
      <c r="AF60" s="73"/>
    </row>
    <row r="61" spans="28:36" ht="15.75" customHeight="1">
      <c r="AC61" s="73"/>
      <c r="AD61" s="73"/>
      <c r="AF61" s="73"/>
    </row>
  </sheetData>
  <mergeCells count="41">
    <mergeCell ref="AL5:AL6"/>
    <mergeCell ref="AM5:AM6"/>
    <mergeCell ref="AN5:AN6"/>
    <mergeCell ref="AO5:AO6"/>
    <mergeCell ref="X5:X6"/>
    <mergeCell ref="Y5:Y6"/>
    <mergeCell ref="Z5:Z6"/>
    <mergeCell ref="AA5:AA6"/>
    <mergeCell ref="AK5:AK6"/>
    <mergeCell ref="S5:S6"/>
    <mergeCell ref="T5:T6"/>
    <mergeCell ref="U5:U6"/>
    <mergeCell ref="V5:V6"/>
    <mergeCell ref="W5:W6"/>
    <mergeCell ref="N5:N6"/>
    <mergeCell ref="O5:O6"/>
    <mergeCell ref="P5:P6"/>
    <mergeCell ref="Q5:Q6"/>
    <mergeCell ref="R5:R6"/>
    <mergeCell ref="A44:C44"/>
    <mergeCell ref="A45:C45"/>
    <mergeCell ref="A46:C46"/>
    <mergeCell ref="A5:A6"/>
    <mergeCell ref="B5:B6"/>
    <mergeCell ref="C5:C6"/>
    <mergeCell ref="A2:AM2"/>
    <mergeCell ref="A3:AM3"/>
    <mergeCell ref="AB5:AC5"/>
    <mergeCell ref="AD5:AE5"/>
    <mergeCell ref="AF5:AG5"/>
    <mergeCell ref="AH5:AJ5"/>
    <mergeCell ref="D5:D6"/>
    <mergeCell ref="E5:E6"/>
    <mergeCell ref="F5:F6"/>
    <mergeCell ref="G5:G6"/>
    <mergeCell ref="H5:H6"/>
    <mergeCell ref="I5:I6"/>
    <mergeCell ref="J5:J6"/>
    <mergeCell ref="K5:K6"/>
    <mergeCell ref="L5:L6"/>
    <mergeCell ref="M5:M6"/>
  </mergeCells>
  <phoneticPr fontId="12" type="noConversion"/>
  <hyperlinks>
    <hyperlink ref="A1" location="索引目录!D34" display="返回索引页"/>
    <hyperlink ref="B1" location="非流动资产汇总!B10" display="返回"/>
  </hyperlinks>
  <printOptions horizontalCentered="1"/>
  <pageMargins left="0.35433070866141703" right="0.35433070866141703" top="0.78740157480314998" bottom="0.78740157480314998" header="0.86614173228346403" footer="0.511811023622047"/>
  <pageSetup paperSize="9" scale="59" fitToHeight="0" orientation="landscape"/>
  <headerFooter alignWithMargins="0">
    <oddHeader>&amp;R&amp;"宋体,常规"&amp;10表&amp;"Times New Roman,常规"4-5
&amp;"宋体,常规"共&amp;"Times New Roman,常规"&amp;N&amp;"宋体,常规"页第&amp;"Times New Roman,常规"&amp;P&amp;"宋体,常规"页</oddHeader>
  </headerFooter>
  <legacy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10"/>
    <pageSetUpPr fitToPage="1"/>
  </sheetPr>
  <dimension ref="A1:N48"/>
  <sheetViews>
    <sheetView workbookViewId="0">
      <pane xSplit="6" ySplit="6" topLeftCell="G7" activePane="bottomRight" state="frozen"/>
      <selection pane="topRight"/>
      <selection pane="bottomLeft"/>
      <selection pane="bottomRight" activeCell="A2" sqref="A2:L2"/>
    </sheetView>
  </sheetViews>
  <sheetFormatPr defaultColWidth="9" defaultRowHeight="15.75" customHeight="1" outlineLevelCol="1"/>
  <cols>
    <col min="1" max="1" width="5.875" style="13" customWidth="1"/>
    <col min="2" max="2" width="25.625" style="13" customWidth="1"/>
    <col min="3" max="4" width="13" style="13" hidden="1" customWidth="1" outlineLevel="1"/>
    <col min="5" max="5" width="13" style="13" customWidth="1" collapsed="1"/>
    <col min="6" max="8" width="13" style="13" customWidth="1"/>
    <col min="9" max="9" width="12.25" style="13" customWidth="1"/>
    <col min="10" max="10" width="12.5" style="13" customWidth="1"/>
    <col min="11" max="12" width="12.125" style="13" customWidth="1"/>
    <col min="13" max="13" width="9" style="13"/>
    <col min="14" max="14" width="12.125" style="13" hidden="1" customWidth="1"/>
    <col min="15" max="16384" width="9" style="13"/>
  </cols>
  <sheetData>
    <row r="1" spans="1:14">
      <c r="A1" s="15" t="s">
        <v>414</v>
      </c>
      <c r="B1" s="106" t="s">
        <v>782</v>
      </c>
      <c r="C1" s="18"/>
      <c r="D1" s="18"/>
      <c r="E1" s="18"/>
      <c r="F1" s="18"/>
      <c r="G1" s="18"/>
      <c r="H1" s="18"/>
      <c r="I1" s="18"/>
      <c r="J1" s="18"/>
      <c r="K1" s="18"/>
      <c r="L1" s="18"/>
    </row>
    <row r="2" spans="1:14" s="11" customFormat="1" ht="30" customHeight="1">
      <c r="A2" s="607" t="s">
        <v>842</v>
      </c>
      <c r="B2" s="607"/>
      <c r="C2" s="607"/>
      <c r="D2" s="607"/>
      <c r="E2" s="607"/>
      <c r="F2" s="607"/>
      <c r="G2" s="607"/>
      <c r="H2" s="607"/>
      <c r="I2" s="607"/>
      <c r="J2" s="607"/>
      <c r="K2" s="607"/>
      <c r="L2" s="607"/>
    </row>
    <row r="3" spans="1:14" ht="14.1" customHeight="1">
      <c r="A3" s="608" t="e">
        <f>CONCATENATE(#REF!,#REF!,#REF!,#REF!,#REF!,#REF!,#REF!)</f>
        <v>#REF!</v>
      </c>
      <c r="B3" s="608"/>
      <c r="C3" s="608"/>
      <c r="D3" s="608"/>
      <c r="E3" s="608"/>
      <c r="F3" s="608"/>
      <c r="G3" s="618"/>
      <c r="H3" s="618"/>
      <c r="I3" s="618"/>
      <c r="J3" s="618"/>
      <c r="K3" s="618"/>
      <c r="L3" s="618"/>
    </row>
    <row r="4" spans="1:14" ht="15.75" customHeight="1">
      <c r="A4" s="19" t="e">
        <f>#REF!&amp;#REF!</f>
        <v>#REF!</v>
      </c>
      <c r="D4" s="73" t="e">
        <f>E12-C12</f>
        <v>#REF!</v>
      </c>
      <c r="E4" s="73"/>
      <c r="L4" s="20" t="s">
        <v>275</v>
      </c>
    </row>
    <row r="5" spans="1:14" s="12" customFormat="1" ht="15.75" customHeight="1">
      <c r="A5" s="622" t="s">
        <v>593</v>
      </c>
      <c r="B5" s="622" t="s">
        <v>594</v>
      </c>
      <c r="C5" s="622" t="s">
        <v>456</v>
      </c>
      <c r="D5" s="622"/>
      <c r="E5" s="622" t="s">
        <v>457</v>
      </c>
      <c r="F5" s="622"/>
      <c r="G5" s="622" t="s">
        <v>458</v>
      </c>
      <c r="H5" s="622"/>
      <c r="I5" s="622" t="s">
        <v>459</v>
      </c>
      <c r="J5" s="622"/>
      <c r="K5" s="622" t="s">
        <v>460</v>
      </c>
      <c r="L5" s="622"/>
    </row>
    <row r="6" spans="1:14" s="12" customFormat="1" ht="15.75" customHeight="1">
      <c r="A6" s="622"/>
      <c r="B6" s="622"/>
      <c r="C6" s="21" t="s">
        <v>839</v>
      </c>
      <c r="D6" s="21" t="s">
        <v>840</v>
      </c>
      <c r="E6" s="21" t="s">
        <v>839</v>
      </c>
      <c r="F6" s="21" t="s">
        <v>840</v>
      </c>
      <c r="G6" s="21" t="s">
        <v>839</v>
      </c>
      <c r="H6" s="21" t="s">
        <v>840</v>
      </c>
      <c r="I6" s="21" t="s">
        <v>839</v>
      </c>
      <c r="J6" s="21" t="s">
        <v>840</v>
      </c>
      <c r="K6" s="21" t="s">
        <v>839</v>
      </c>
      <c r="L6" s="21" t="s">
        <v>840</v>
      </c>
    </row>
    <row r="7" spans="1:14" ht="15.75" customHeight="1">
      <c r="A7" s="114" t="s">
        <v>843</v>
      </c>
      <c r="B7" s="132" t="s">
        <v>844</v>
      </c>
      <c r="C7" s="30">
        <f t="shared" ref="C7:J7" si="0">SUM(C8:C11)</f>
        <v>0</v>
      </c>
      <c r="D7" s="30">
        <f t="shared" si="0"/>
        <v>0</v>
      </c>
      <c r="E7" s="30">
        <f t="shared" si="0"/>
        <v>0</v>
      </c>
      <c r="F7" s="30">
        <f t="shared" si="0"/>
        <v>0</v>
      </c>
      <c r="G7" s="30">
        <f t="shared" si="0"/>
        <v>0</v>
      </c>
      <c r="H7" s="30">
        <f t="shared" si="0"/>
        <v>0</v>
      </c>
      <c r="I7" s="30">
        <f t="shared" si="0"/>
        <v>0</v>
      </c>
      <c r="J7" s="30">
        <f t="shared" si="0"/>
        <v>0</v>
      </c>
      <c r="K7" s="30" t="str">
        <f t="shared" ref="K7:L11" si="1">IF(E7=0,"",I7/E7*100)</f>
        <v/>
      </c>
      <c r="L7" s="30" t="str">
        <f t="shared" si="1"/>
        <v/>
      </c>
      <c r="N7" s="73">
        <f>E7-C7</f>
        <v>0</v>
      </c>
    </row>
    <row r="8" spans="1:14" ht="15.75" customHeight="1">
      <c r="A8" s="114" t="s">
        <v>845</v>
      </c>
      <c r="B8" s="132" t="s">
        <v>846</v>
      </c>
      <c r="C8" s="30">
        <f>房屋建筑物!Z29</f>
        <v>0</v>
      </c>
      <c r="D8" s="30">
        <f>房屋建筑物!AA29</f>
        <v>0</v>
      </c>
      <c r="E8" s="30">
        <f>房屋建筑物!AD29</f>
        <v>0</v>
      </c>
      <c r="F8" s="30">
        <f>房屋建筑物!AE29</f>
        <v>0</v>
      </c>
      <c r="G8" s="30">
        <f>房屋建筑物!AF29</f>
        <v>0</v>
      </c>
      <c r="H8" s="30">
        <f>房屋建筑物!AH29</f>
        <v>0</v>
      </c>
      <c r="I8" s="30">
        <f t="shared" ref="I8:J11" si="2">G8-E8</f>
        <v>0</v>
      </c>
      <c r="J8" s="30">
        <f t="shared" si="2"/>
        <v>0</v>
      </c>
      <c r="K8" s="30" t="str">
        <f t="shared" si="1"/>
        <v/>
      </c>
      <c r="L8" s="30" t="str">
        <f t="shared" si="1"/>
        <v/>
      </c>
      <c r="N8" s="73">
        <f t="shared" ref="N8:N15" si="3">E8-C8</f>
        <v>0</v>
      </c>
    </row>
    <row r="9" spans="1:14" ht="15.75" customHeight="1">
      <c r="A9" s="114" t="s">
        <v>847</v>
      </c>
      <c r="B9" s="132" t="s">
        <v>848</v>
      </c>
      <c r="C9" s="30">
        <f>构筑物!P29</f>
        <v>0</v>
      </c>
      <c r="D9" s="30">
        <f>构筑物!Q29</f>
        <v>0</v>
      </c>
      <c r="E9" s="30">
        <f>构筑物!T29</f>
        <v>0</v>
      </c>
      <c r="F9" s="30">
        <f>构筑物!U29</f>
        <v>0</v>
      </c>
      <c r="G9" s="30">
        <f>构筑物!V29</f>
        <v>0</v>
      </c>
      <c r="H9" s="30">
        <f>构筑物!X29</f>
        <v>0</v>
      </c>
      <c r="I9" s="30">
        <f t="shared" si="2"/>
        <v>0</v>
      </c>
      <c r="J9" s="30">
        <f t="shared" si="2"/>
        <v>0</v>
      </c>
      <c r="K9" s="30" t="str">
        <f t="shared" si="1"/>
        <v/>
      </c>
      <c r="L9" s="30" t="str">
        <f t="shared" si="1"/>
        <v/>
      </c>
      <c r="N9" s="73">
        <f t="shared" si="3"/>
        <v>0</v>
      </c>
    </row>
    <row r="10" spans="1:14" ht="15.75" customHeight="1">
      <c r="A10" s="114" t="s">
        <v>849</v>
      </c>
      <c r="B10" s="132" t="s">
        <v>850</v>
      </c>
      <c r="C10" s="30">
        <f>管道沟槽!R29</f>
        <v>0</v>
      </c>
      <c r="D10" s="30">
        <f>管道沟槽!S29</f>
        <v>0</v>
      </c>
      <c r="E10" s="30">
        <f>管道沟槽!V29</f>
        <v>0</v>
      </c>
      <c r="F10" s="30">
        <f>管道沟槽!W29</f>
        <v>0</v>
      </c>
      <c r="G10" s="30">
        <f>管道沟槽!X29</f>
        <v>0</v>
      </c>
      <c r="H10" s="30">
        <f>管道沟槽!Z29</f>
        <v>0</v>
      </c>
      <c r="I10" s="30">
        <f t="shared" si="2"/>
        <v>0</v>
      </c>
      <c r="J10" s="30">
        <f t="shared" si="2"/>
        <v>0</v>
      </c>
      <c r="K10" s="30" t="str">
        <f t="shared" si="1"/>
        <v/>
      </c>
      <c r="L10" s="30" t="str">
        <f t="shared" si="1"/>
        <v/>
      </c>
      <c r="N10" s="73">
        <f t="shared" si="3"/>
        <v>0</v>
      </c>
    </row>
    <row r="11" spans="1:14" ht="15.75" customHeight="1">
      <c r="A11" s="114" t="s">
        <v>851</v>
      </c>
      <c r="B11" s="132" t="s">
        <v>852</v>
      </c>
      <c r="C11" s="30">
        <f>井巷!Y27</f>
        <v>0</v>
      </c>
      <c r="D11" s="30">
        <f>井巷!Z27</f>
        <v>0</v>
      </c>
      <c r="E11" s="30">
        <f>井巷!AC27</f>
        <v>0</v>
      </c>
      <c r="F11" s="30">
        <f>井巷!AD27</f>
        <v>0</v>
      </c>
      <c r="G11" s="30">
        <f>井巷!AE27</f>
        <v>0</v>
      </c>
      <c r="H11" s="30">
        <f>井巷!AG27</f>
        <v>0</v>
      </c>
      <c r="I11" s="30">
        <f t="shared" si="2"/>
        <v>0</v>
      </c>
      <c r="J11" s="30">
        <f t="shared" si="2"/>
        <v>0</v>
      </c>
      <c r="K11" s="30" t="str">
        <f t="shared" si="1"/>
        <v/>
      </c>
      <c r="L11" s="30" t="str">
        <f t="shared" si="1"/>
        <v/>
      </c>
      <c r="N11" s="73"/>
    </row>
    <row r="12" spans="1:14" ht="15.75" customHeight="1">
      <c r="A12" s="114" t="s">
        <v>853</v>
      </c>
      <c r="B12" s="132" t="s">
        <v>854</v>
      </c>
      <c r="C12" s="30" t="e">
        <f t="shared" ref="C12:J12" si="4">SUM(C13:C15)</f>
        <v>#REF!</v>
      </c>
      <c r="D12" s="30" t="e">
        <f t="shared" si="4"/>
        <v>#REF!</v>
      </c>
      <c r="E12" s="30" t="e">
        <f t="shared" si="4"/>
        <v>#REF!</v>
      </c>
      <c r="F12" s="30" t="e">
        <f t="shared" si="4"/>
        <v>#REF!</v>
      </c>
      <c r="G12" s="30" t="e">
        <f t="shared" si="4"/>
        <v>#REF!</v>
      </c>
      <c r="H12" s="30" t="e">
        <f t="shared" si="4"/>
        <v>#REF!</v>
      </c>
      <c r="I12" s="30" t="e">
        <f t="shared" si="4"/>
        <v>#REF!</v>
      </c>
      <c r="J12" s="30" t="e">
        <f t="shared" si="4"/>
        <v>#REF!</v>
      </c>
      <c r="K12" s="30" t="e">
        <f t="shared" ref="K12:K27" si="5">IF(E12=0,"",I12/E12*100)</f>
        <v>#REF!</v>
      </c>
      <c r="L12" s="30" t="e">
        <f t="shared" ref="L12:L27" si="6">IF(F12=0,"",J12/F12*100)</f>
        <v>#REF!</v>
      </c>
      <c r="N12" s="73" t="e">
        <f t="shared" si="3"/>
        <v>#REF!</v>
      </c>
    </row>
    <row r="13" spans="1:14" ht="15.75" customHeight="1">
      <c r="A13" s="114" t="s">
        <v>855</v>
      </c>
      <c r="B13" s="132" t="s">
        <v>856</v>
      </c>
      <c r="C13" s="30">
        <f>机器设备!N209</f>
        <v>0</v>
      </c>
      <c r="D13" s="30">
        <f>机器设备!O209</f>
        <v>0</v>
      </c>
      <c r="E13" s="30">
        <f>机器设备!R209</f>
        <v>0</v>
      </c>
      <c r="F13" s="30">
        <f>机器设备!S209</f>
        <v>0</v>
      </c>
      <c r="G13" s="30">
        <f>机器设备!T209</f>
        <v>0</v>
      </c>
      <c r="H13" s="30">
        <f>机器设备!V209</f>
        <v>0</v>
      </c>
      <c r="I13" s="30">
        <f t="shared" ref="I13:J16" si="7">G13-E13</f>
        <v>0</v>
      </c>
      <c r="J13" s="30">
        <f t="shared" si="7"/>
        <v>0</v>
      </c>
      <c r="K13" s="30" t="str">
        <f t="shared" si="5"/>
        <v/>
      </c>
      <c r="L13" s="30" t="str">
        <f t="shared" si="6"/>
        <v/>
      </c>
      <c r="N13" s="73">
        <f t="shared" si="3"/>
        <v>0</v>
      </c>
    </row>
    <row r="14" spans="1:14" ht="15.75" customHeight="1">
      <c r="A14" s="114" t="s">
        <v>857</v>
      </c>
      <c r="B14" s="132" t="s">
        <v>858</v>
      </c>
      <c r="C14" s="30" t="e">
        <f>车辆!#REF!</f>
        <v>#REF!</v>
      </c>
      <c r="D14" s="30" t="e">
        <f>车辆!#REF!</f>
        <v>#REF!</v>
      </c>
      <c r="E14" s="30" t="e">
        <f>车辆!#REF!</f>
        <v>#REF!</v>
      </c>
      <c r="F14" s="30" t="e">
        <f>车辆!#REF!</f>
        <v>#REF!</v>
      </c>
      <c r="G14" s="30" t="e">
        <f>车辆!#REF!</f>
        <v>#REF!</v>
      </c>
      <c r="H14" s="30" t="e">
        <f>车辆!#REF!</f>
        <v>#REF!</v>
      </c>
      <c r="I14" s="30" t="e">
        <f t="shared" si="7"/>
        <v>#REF!</v>
      </c>
      <c r="J14" s="30" t="e">
        <f t="shared" si="7"/>
        <v>#REF!</v>
      </c>
      <c r="K14" s="30" t="e">
        <f t="shared" si="5"/>
        <v>#REF!</v>
      </c>
      <c r="L14" s="30" t="e">
        <f t="shared" si="6"/>
        <v>#REF!</v>
      </c>
      <c r="N14" s="73" t="e">
        <f t="shared" si="3"/>
        <v>#REF!</v>
      </c>
    </row>
    <row r="15" spans="1:14" ht="15.75" customHeight="1">
      <c r="A15" s="114" t="s">
        <v>859</v>
      </c>
      <c r="B15" s="132" t="s">
        <v>860</v>
      </c>
      <c r="C15" s="30">
        <f>电子设备!M209</f>
        <v>0</v>
      </c>
      <c r="D15" s="30">
        <f>电子设备!N209</f>
        <v>0</v>
      </c>
      <c r="E15" s="30">
        <f>电子设备!Q209</f>
        <v>0</v>
      </c>
      <c r="F15" s="30">
        <f>电子设备!R209</f>
        <v>0</v>
      </c>
      <c r="G15" s="30">
        <f>电子设备!S209</f>
        <v>0</v>
      </c>
      <c r="H15" s="30">
        <f>电子设备!U209</f>
        <v>0</v>
      </c>
      <c r="I15" s="30">
        <f t="shared" si="7"/>
        <v>0</v>
      </c>
      <c r="J15" s="30">
        <f t="shared" si="7"/>
        <v>0</v>
      </c>
      <c r="K15" s="30" t="str">
        <f t="shared" si="5"/>
        <v/>
      </c>
      <c r="L15" s="30" t="str">
        <f t="shared" si="6"/>
        <v/>
      </c>
      <c r="N15" s="73">
        <f t="shared" si="3"/>
        <v>0</v>
      </c>
    </row>
    <row r="16" spans="1:14" ht="15.75" customHeight="1">
      <c r="A16" s="114" t="s">
        <v>861</v>
      </c>
      <c r="B16" s="132" t="s">
        <v>862</v>
      </c>
      <c r="C16" s="30">
        <f>土地!O27</f>
        <v>0</v>
      </c>
      <c r="D16" s="30">
        <f>土地!P27</f>
        <v>0</v>
      </c>
      <c r="E16" s="30">
        <f>土地!S27</f>
        <v>0</v>
      </c>
      <c r="F16" s="30">
        <f>土地!T27</f>
        <v>0</v>
      </c>
      <c r="G16" s="30">
        <f>土地!U27</f>
        <v>0</v>
      </c>
      <c r="H16" s="30">
        <f>土地!V27</f>
        <v>0</v>
      </c>
      <c r="I16" s="30">
        <f t="shared" si="7"/>
        <v>0</v>
      </c>
      <c r="J16" s="30">
        <f t="shared" si="7"/>
        <v>0</v>
      </c>
      <c r="K16" s="30" t="str">
        <f t="shared" si="5"/>
        <v/>
      </c>
      <c r="L16" s="30" t="str">
        <f t="shared" si="6"/>
        <v/>
      </c>
    </row>
    <row r="17" spans="1:12" ht="15.75" customHeight="1">
      <c r="A17" s="114"/>
      <c r="B17" s="131"/>
      <c r="C17" s="30"/>
      <c r="D17" s="30"/>
      <c r="E17" s="30"/>
      <c r="F17" s="30"/>
      <c r="G17" s="30"/>
      <c r="H17" s="30"/>
      <c r="I17" s="30"/>
      <c r="J17" s="30"/>
      <c r="K17" s="30"/>
      <c r="L17" s="30"/>
    </row>
    <row r="18" spans="1:12" ht="15.75" customHeight="1">
      <c r="A18" s="114"/>
      <c r="B18" s="131"/>
      <c r="C18" s="30"/>
      <c r="D18" s="30"/>
      <c r="E18" s="30"/>
      <c r="F18" s="30"/>
      <c r="G18" s="30"/>
      <c r="H18" s="30"/>
      <c r="I18" s="30"/>
      <c r="J18" s="30"/>
      <c r="K18" s="30"/>
      <c r="L18" s="30"/>
    </row>
    <row r="19" spans="1:12" ht="15.75" customHeight="1">
      <c r="A19" s="114"/>
      <c r="B19" s="131"/>
      <c r="C19" s="30"/>
      <c r="D19" s="30"/>
      <c r="E19" s="30"/>
      <c r="F19" s="30"/>
      <c r="G19" s="30"/>
      <c r="H19" s="30"/>
      <c r="I19" s="30"/>
      <c r="J19" s="30"/>
      <c r="K19" s="30"/>
      <c r="L19" s="30"/>
    </row>
    <row r="20" spans="1:12" ht="15.75" customHeight="1">
      <c r="A20" s="114"/>
      <c r="B20" s="131"/>
      <c r="C20" s="30"/>
      <c r="D20" s="30"/>
      <c r="E20" s="30"/>
      <c r="F20" s="30"/>
      <c r="G20" s="30"/>
      <c r="H20" s="30"/>
      <c r="I20" s="30"/>
      <c r="J20" s="30"/>
      <c r="K20" s="30"/>
      <c r="L20" s="30"/>
    </row>
    <row r="21" spans="1:12" ht="15.75" customHeight="1">
      <c r="A21" s="114"/>
      <c r="B21" s="131"/>
      <c r="C21" s="30"/>
      <c r="D21" s="30"/>
      <c r="E21" s="30"/>
      <c r="F21" s="30"/>
      <c r="G21" s="30"/>
      <c r="H21" s="30"/>
      <c r="I21" s="30"/>
      <c r="J21" s="30"/>
      <c r="K21" s="30"/>
      <c r="L21" s="30"/>
    </row>
    <row r="22" spans="1:12" ht="15.75" customHeight="1">
      <c r="A22" s="114"/>
      <c r="B22" s="131"/>
      <c r="C22" s="30"/>
      <c r="D22" s="30"/>
      <c r="E22" s="30"/>
      <c r="F22" s="30"/>
      <c r="G22" s="30"/>
      <c r="H22" s="30"/>
      <c r="I22" s="30"/>
      <c r="J22" s="30"/>
      <c r="K22" s="30"/>
      <c r="L22" s="30"/>
    </row>
    <row r="23" spans="1:12" ht="15.75" customHeight="1">
      <c r="A23" s="114"/>
      <c r="B23" s="131"/>
      <c r="C23" s="30"/>
      <c r="D23" s="30"/>
      <c r="E23" s="30"/>
      <c r="F23" s="30"/>
      <c r="G23" s="30"/>
      <c r="H23" s="30"/>
      <c r="I23" s="30"/>
      <c r="J23" s="30"/>
      <c r="K23" s="30"/>
      <c r="L23" s="30"/>
    </row>
    <row r="24" spans="1:12" ht="15.75" customHeight="1">
      <c r="A24" s="114"/>
      <c r="B24" s="131"/>
      <c r="C24" s="30"/>
      <c r="D24" s="30"/>
      <c r="E24" s="30"/>
      <c r="F24" s="30"/>
      <c r="G24" s="30"/>
      <c r="H24" s="30"/>
      <c r="I24" s="30"/>
      <c r="J24" s="30"/>
      <c r="K24" s="30"/>
      <c r="L24" s="30"/>
    </row>
    <row r="25" spans="1:12" ht="15.75" customHeight="1">
      <c r="A25" s="114"/>
      <c r="B25" s="233" t="s">
        <v>863</v>
      </c>
      <c r="C25" s="30" t="e">
        <f t="shared" ref="C25:J25" si="8">SUM(C7,C12,C16)</f>
        <v>#REF!</v>
      </c>
      <c r="D25" s="30" t="e">
        <f t="shared" si="8"/>
        <v>#REF!</v>
      </c>
      <c r="E25" s="30" t="e">
        <f t="shared" si="8"/>
        <v>#REF!</v>
      </c>
      <c r="F25" s="30" t="e">
        <f t="shared" si="8"/>
        <v>#REF!</v>
      </c>
      <c r="G25" s="30" t="e">
        <f t="shared" si="8"/>
        <v>#REF!</v>
      </c>
      <c r="H25" s="30" t="e">
        <f t="shared" si="8"/>
        <v>#REF!</v>
      </c>
      <c r="I25" s="30" t="e">
        <f t="shared" si="8"/>
        <v>#REF!</v>
      </c>
      <c r="J25" s="30" t="e">
        <f t="shared" si="8"/>
        <v>#REF!</v>
      </c>
      <c r="K25" s="30" t="e">
        <f t="shared" si="5"/>
        <v>#REF!</v>
      </c>
      <c r="L25" s="30" t="e">
        <f t="shared" si="6"/>
        <v>#REF!</v>
      </c>
    </row>
    <row r="26" spans="1:12" ht="15.75" customHeight="1">
      <c r="A26" s="114"/>
      <c r="B26" s="54" t="s">
        <v>864</v>
      </c>
      <c r="C26" s="30"/>
      <c r="D26" s="30"/>
      <c r="E26" s="30"/>
      <c r="F26" s="30">
        <f>D26</f>
        <v>0</v>
      </c>
      <c r="G26" s="30"/>
      <c r="H26" s="30">
        <v>0</v>
      </c>
      <c r="I26" s="30"/>
      <c r="J26" s="30">
        <f>H26-F26</f>
        <v>0</v>
      </c>
      <c r="K26" s="30" t="str">
        <f t="shared" si="5"/>
        <v/>
      </c>
      <c r="L26" s="30" t="str">
        <f t="shared" si="6"/>
        <v/>
      </c>
    </row>
    <row r="27" spans="1:12" ht="15.75" customHeight="1">
      <c r="A27" s="114"/>
      <c r="B27" s="234" t="s">
        <v>481</v>
      </c>
      <c r="C27" s="30" t="e">
        <f>C25-C26</f>
        <v>#REF!</v>
      </c>
      <c r="D27" s="30" t="e">
        <f>D25-D26</f>
        <v>#REF!</v>
      </c>
      <c r="E27" s="30" t="e">
        <f t="shared" ref="E27:J27" si="9">E25-E26</f>
        <v>#REF!</v>
      </c>
      <c r="F27" s="30" t="e">
        <f t="shared" si="9"/>
        <v>#REF!</v>
      </c>
      <c r="G27" s="30" t="e">
        <f t="shared" si="9"/>
        <v>#REF!</v>
      </c>
      <c r="H27" s="30" t="e">
        <f t="shared" si="9"/>
        <v>#REF!</v>
      </c>
      <c r="I27" s="30" t="e">
        <f t="shared" si="9"/>
        <v>#REF!</v>
      </c>
      <c r="J27" s="30" t="e">
        <f t="shared" si="9"/>
        <v>#REF!</v>
      </c>
      <c r="K27" s="30" t="e">
        <f t="shared" si="5"/>
        <v>#REF!</v>
      </c>
      <c r="L27" s="30" t="e">
        <f t="shared" si="6"/>
        <v>#REF!</v>
      </c>
    </row>
    <row r="28" spans="1:12" ht="15.75" customHeight="1">
      <c r="A28" s="34" t="e">
        <f>#REF!&amp;#REF!</f>
        <v>#REF!</v>
      </c>
    </row>
    <row r="29" spans="1:12" ht="15.75" customHeight="1">
      <c r="A29" s="34" t="e">
        <f>CONCATENATE(#REF!,#REF!,#REF!,#REF!,#REF!,#REF!,#REF!)</f>
        <v>#REF!</v>
      </c>
    </row>
    <row r="30" spans="1:12" ht="15.75" hidden="1" customHeight="1">
      <c r="B30" s="13" t="s">
        <v>865</v>
      </c>
      <c r="C30" s="73">
        <f>SUM(C31:C33)</f>
        <v>200025346.34999999</v>
      </c>
      <c r="D30" s="73">
        <f>SUM(D31:D33)</f>
        <v>104821045.78</v>
      </c>
      <c r="E30" s="73">
        <f>SUM(E31:E33)</f>
        <v>200025346.34999999</v>
      </c>
      <c r="F30" s="73">
        <f>SUM(F31:F33)</f>
        <v>104821045.78</v>
      </c>
    </row>
    <row r="31" spans="1:12" ht="15.75" hidden="1" customHeight="1">
      <c r="B31" s="13" t="s">
        <v>866</v>
      </c>
      <c r="C31" s="235">
        <v>74624094.900000006</v>
      </c>
      <c r="D31" s="236">
        <v>42743635.969999999</v>
      </c>
      <c r="E31" s="236">
        <f t="shared" ref="E31:F33" si="10">C31-C8</f>
        <v>74624094.900000006</v>
      </c>
      <c r="F31" s="236">
        <f t="shared" si="10"/>
        <v>42743635.969999999</v>
      </c>
    </row>
    <row r="32" spans="1:12" ht="15.75" hidden="1" customHeight="1">
      <c r="B32" s="13" t="s">
        <v>867</v>
      </c>
      <c r="C32" s="235">
        <v>52220173.5</v>
      </c>
      <c r="D32" s="236">
        <v>21360911.690000001</v>
      </c>
      <c r="E32" s="236">
        <f t="shared" si="10"/>
        <v>52220173.5</v>
      </c>
      <c r="F32" s="236">
        <f t="shared" si="10"/>
        <v>21360911.690000001</v>
      </c>
    </row>
    <row r="33" spans="2:6" ht="15.75" hidden="1" customHeight="1">
      <c r="B33" s="13" t="s">
        <v>868</v>
      </c>
      <c r="C33" s="237">
        <v>73181077.950000003</v>
      </c>
      <c r="D33" s="238">
        <v>40716498.119999997</v>
      </c>
      <c r="E33" s="238">
        <f t="shared" si="10"/>
        <v>73181077.950000003</v>
      </c>
      <c r="F33" s="238">
        <f t="shared" si="10"/>
        <v>40716498.119999997</v>
      </c>
    </row>
    <row r="34" spans="2:6" ht="15.75" hidden="1" customHeight="1">
      <c r="B34" s="13" t="s">
        <v>869</v>
      </c>
      <c r="C34" s="73">
        <f>SUM(C35:C37)</f>
        <v>2024779444.46</v>
      </c>
      <c r="D34" s="73">
        <f>SUM(D35:D37)</f>
        <v>1103596485.1300001</v>
      </c>
      <c r="E34" s="73" t="e">
        <f>SUM(E35:E37)</f>
        <v>#REF!</v>
      </c>
      <c r="F34" s="73" t="e">
        <f>SUM(F35:F37)</f>
        <v>#REF!</v>
      </c>
    </row>
    <row r="35" spans="2:6" ht="15.75" hidden="1" customHeight="1">
      <c r="B35" s="13" t="s">
        <v>870</v>
      </c>
      <c r="C35" s="239">
        <v>2011642074.8399999</v>
      </c>
      <c r="D35" s="239">
        <v>1100582104.1900001</v>
      </c>
      <c r="E35" s="73">
        <f t="shared" ref="E35:F37" si="11">C35-C13</f>
        <v>2011642074.8399999</v>
      </c>
      <c r="F35" s="73">
        <f t="shared" si="11"/>
        <v>1100582104.1900001</v>
      </c>
    </row>
    <row r="36" spans="2:6" ht="15.75" hidden="1" customHeight="1">
      <c r="B36" s="13" t="s">
        <v>871</v>
      </c>
      <c r="C36" s="235">
        <v>11035345.789999999</v>
      </c>
      <c r="D36" s="235">
        <v>2780547.48</v>
      </c>
      <c r="E36" s="236" t="e">
        <f t="shared" si="11"/>
        <v>#REF!</v>
      </c>
      <c r="F36" s="236" t="e">
        <f t="shared" si="11"/>
        <v>#REF!</v>
      </c>
    </row>
    <row r="37" spans="2:6" ht="15.75" hidden="1" customHeight="1">
      <c r="B37" s="13" t="s">
        <v>872</v>
      </c>
      <c r="C37" s="235">
        <v>2102023.83</v>
      </c>
      <c r="D37" s="235">
        <v>233833.46</v>
      </c>
      <c r="E37" s="236">
        <f t="shared" si="11"/>
        <v>2102023.83</v>
      </c>
      <c r="F37" s="236">
        <f t="shared" si="11"/>
        <v>233833.46</v>
      </c>
    </row>
    <row r="38" spans="2:6" ht="15.75" hidden="1" customHeight="1">
      <c r="B38" s="13" t="s">
        <v>337</v>
      </c>
    </row>
    <row r="39" spans="2:6" ht="15.75" hidden="1" customHeight="1">
      <c r="F39" s="73" t="e">
        <f>F30+F34</f>
        <v>#REF!</v>
      </c>
    </row>
    <row r="40" spans="2:6" ht="15.75" hidden="1" customHeight="1">
      <c r="C40" s="13">
        <v>1208417531</v>
      </c>
      <c r="F40" s="73" t="e">
        <f>F39+D26</f>
        <v>#REF!</v>
      </c>
    </row>
    <row r="41" spans="2:6" ht="15.75" hidden="1" customHeight="1">
      <c r="C41" s="73" t="e">
        <f>C40-D25</f>
        <v>#REF!</v>
      </c>
    </row>
    <row r="42" spans="2:6" ht="15.75" hidden="1" customHeight="1"/>
    <row r="43" spans="2:6" ht="15.75" hidden="1" customHeight="1">
      <c r="C43" s="73">
        <v>2224804790.8099999</v>
      </c>
      <c r="D43" s="73">
        <v>1208417879.21</v>
      </c>
      <c r="E43" s="73">
        <v>2336550226.0999999</v>
      </c>
      <c r="F43" s="73">
        <v>1305306043.01</v>
      </c>
    </row>
    <row r="44" spans="2:6" ht="15.75" hidden="1" customHeight="1">
      <c r="C44" s="73" t="e">
        <f>C43-C25</f>
        <v>#REF!</v>
      </c>
      <c r="D44" s="73" t="e">
        <f>D43-D25</f>
        <v>#REF!</v>
      </c>
      <c r="E44" s="73" t="e">
        <f>E43-E25</f>
        <v>#REF!</v>
      </c>
      <c r="F44" s="73" t="e">
        <f>F43-F25</f>
        <v>#REF!</v>
      </c>
    </row>
    <row r="45" spans="2:6" ht="15.75" hidden="1" customHeight="1"/>
    <row r="46" spans="2:6" ht="15.75" hidden="1" customHeight="1">
      <c r="E46" s="13">
        <v>-6916644.4100000001</v>
      </c>
    </row>
    <row r="47" spans="2:6" ht="15.75" hidden="1" customHeight="1">
      <c r="D47" s="73"/>
      <c r="E47" s="240">
        <v>95864651.109999999</v>
      </c>
    </row>
    <row r="48" spans="2:6" ht="15.75" hidden="1" customHeight="1">
      <c r="E48" s="73" t="e">
        <f>C25+E46+E47</f>
        <v>#REF!</v>
      </c>
    </row>
  </sheetData>
  <mergeCells count="9">
    <mergeCell ref="A2:L2"/>
    <mergeCell ref="A3:L3"/>
    <mergeCell ref="C5:D5"/>
    <mergeCell ref="E5:F5"/>
    <mergeCell ref="G5:H5"/>
    <mergeCell ref="I5:J5"/>
    <mergeCell ref="K5:L5"/>
    <mergeCell ref="A5:A6"/>
    <mergeCell ref="B5:B6"/>
  </mergeCells>
  <phoneticPr fontId="12" type="noConversion"/>
  <hyperlinks>
    <hyperlink ref="A1" location="索引目录!C35" display="返回索引页"/>
    <hyperlink ref="B8" location="房屋建筑物!B1" display="固定资产-房屋建筑物"/>
    <hyperlink ref="B9" location="构筑物!B1" display="固定资产-构筑物及其他辅助设施"/>
    <hyperlink ref="B10" location="管道沟槽!B1" display="固定资产-管道及沟槽"/>
    <hyperlink ref="B13" location="机器设备!B1" display="固定资产-机器设备"/>
    <hyperlink ref="B14" location="车辆!B1" display="固定资产-车辆"/>
    <hyperlink ref="B15" location="电子设备!B1" display="固定资产-电子设备"/>
    <hyperlink ref="B1" location="非流动资产汇总!B11" display="返回"/>
    <hyperlink ref="B16" location="土地!B1" display="土地"/>
    <hyperlink ref="B11" location="井巷!B1" display="固定资产-井巷工程"/>
  </hyperlinks>
  <printOptions horizontalCentered="1"/>
  <pageMargins left="0.35433070866141703" right="0.35433070866141703" top="0.78740157480314998" bottom="0.78740157480314998" header="0.98425196850393704" footer="0.511811023622047"/>
  <pageSetup paperSize="9" scale="92" orientation="landscape"/>
  <headerFooter alignWithMargins="0">
    <oddHeader>&amp;R&amp;"宋体,常规"&amp;10表&amp;"Times New Roman,常规"4-6
&amp;"宋体,常规"共&amp;"Times New Roman,常规"&amp;N&amp;"宋体,常规"页第&amp;"Times New Roman,常规"&amp;P&amp;"宋体,常规"页</oddHead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pageSetUpPr fitToPage="1"/>
  </sheetPr>
  <dimension ref="A1:AN31"/>
  <sheetViews>
    <sheetView workbookViewId="0">
      <selection activeCell="A2" sqref="A2:AK2"/>
    </sheetView>
  </sheetViews>
  <sheetFormatPr defaultColWidth="9" defaultRowHeight="15.75" customHeight="1" outlineLevelCol="1"/>
  <cols>
    <col min="1" max="1" width="5" style="13" customWidth="1"/>
    <col min="2" max="2" width="8" style="13" customWidth="1"/>
    <col min="3" max="3" width="7.625" style="13" customWidth="1"/>
    <col min="4" max="4" width="9.625" style="13" customWidth="1"/>
    <col min="5" max="5" width="20" style="222" hidden="1" customWidth="1"/>
    <col min="6" max="8" width="9" style="13" customWidth="1" outlineLevel="1"/>
    <col min="9" max="9" width="11.375" style="13" customWidth="1" outlineLevel="1"/>
    <col min="10" max="10" width="6.875" style="13" customWidth="1"/>
    <col min="11" max="11" width="5.75" style="13" customWidth="1" outlineLevel="1"/>
    <col min="12" max="13" width="5.5" style="13" customWidth="1" outlineLevel="1"/>
    <col min="14" max="14" width="5" style="13" customWidth="1" outlineLevel="1"/>
    <col min="15" max="15" width="8.5" style="13" customWidth="1" outlineLevel="1"/>
    <col min="16" max="16" width="9.5" style="13" customWidth="1" outlineLevel="1"/>
    <col min="17" max="17" width="6.5" style="13" customWidth="1" outlineLevel="1"/>
    <col min="18" max="19" width="5" style="13" customWidth="1" outlineLevel="1"/>
    <col min="20" max="20" width="5.5" style="13" customWidth="1" outlineLevel="1"/>
    <col min="21" max="21" width="5" style="13" customWidth="1" outlineLevel="1"/>
    <col min="22" max="22" width="10" style="46" customWidth="1"/>
    <col min="23" max="23" width="4.625" style="13" customWidth="1"/>
    <col min="24" max="25" width="7.75" style="13" customWidth="1"/>
    <col min="26" max="29" width="11" style="13" hidden="1" customWidth="1" outlineLevel="1"/>
    <col min="30" max="30" width="13.625" style="13" customWidth="1" collapsed="1"/>
    <col min="31" max="31" width="13.625" style="13" customWidth="1"/>
    <col min="32" max="32" width="11.75" style="13" customWidth="1" outlineLevel="1"/>
    <col min="33" max="33" width="6.375" style="13" customWidth="1" outlineLevel="1"/>
    <col min="34" max="34" width="12.375" style="13" customWidth="1" outlineLevel="1"/>
    <col min="35" max="35" width="9.125" style="13" customWidth="1" outlineLevel="1"/>
    <col min="36" max="36" width="7.75" style="13" customWidth="1" outlineLevel="1"/>
    <col min="37" max="37" width="12.5" style="13" customWidth="1"/>
    <col min="38" max="38" width="15.25" style="13" hidden="1" customWidth="1" outlineLevel="1"/>
    <col min="39" max="39" width="13.125" style="13" hidden="1" customWidth="1" outlineLevel="1"/>
    <col min="40" max="40" width="9" style="13" collapsed="1"/>
    <col min="41" max="16384" width="9" style="13"/>
  </cols>
  <sheetData>
    <row r="1" spans="1:39">
      <c r="A1" s="15" t="s">
        <v>414</v>
      </c>
      <c r="B1" s="16" t="s">
        <v>452</v>
      </c>
      <c r="D1" s="16"/>
      <c r="E1" s="223"/>
      <c r="F1" s="18"/>
      <c r="G1" s="18"/>
      <c r="H1" s="18"/>
      <c r="I1" s="18"/>
      <c r="J1" s="18"/>
      <c r="K1" s="18"/>
      <c r="L1" s="18"/>
      <c r="M1" s="18"/>
      <c r="N1" s="18"/>
      <c r="O1" s="18"/>
      <c r="P1" s="18"/>
      <c r="Q1" s="18"/>
      <c r="R1" s="18"/>
      <c r="S1" s="18"/>
      <c r="T1" s="18"/>
      <c r="U1" s="18"/>
      <c r="V1" s="47"/>
      <c r="W1" s="18"/>
      <c r="X1" s="18"/>
      <c r="Y1" s="18"/>
      <c r="Z1" s="18"/>
      <c r="AA1" s="18"/>
      <c r="AB1" s="18"/>
      <c r="AC1" s="18"/>
      <c r="AD1" s="18"/>
      <c r="AE1" s="18"/>
      <c r="AF1" s="18"/>
      <c r="AG1" s="18"/>
      <c r="AH1" s="18"/>
      <c r="AI1" s="18"/>
      <c r="AJ1" s="18"/>
      <c r="AK1" s="18"/>
      <c r="AL1" s="18"/>
    </row>
    <row r="2" spans="1:39" s="11" customFormat="1" ht="30" customHeight="1">
      <c r="A2" s="607" t="s">
        <v>873</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224"/>
    </row>
    <row r="3" spans="1:39"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c r="AJ3" s="608"/>
      <c r="AK3" s="608"/>
    </row>
    <row r="4" spans="1:39" ht="15.75" customHeight="1">
      <c r="A4" s="19" t="e">
        <f>#REF!&amp;#REF!</f>
        <v>#REF!</v>
      </c>
      <c r="B4" s="19"/>
      <c r="AK4" s="20" t="s">
        <v>275</v>
      </c>
    </row>
    <row r="5" spans="1:39" s="12" customFormat="1" ht="15.75" customHeight="1">
      <c r="A5" s="622" t="s">
        <v>454</v>
      </c>
      <c r="B5" s="622" t="s">
        <v>690</v>
      </c>
      <c r="C5" s="622" t="s">
        <v>813</v>
      </c>
      <c r="D5" s="653" t="s">
        <v>814</v>
      </c>
      <c r="E5" s="653" t="s">
        <v>874</v>
      </c>
      <c r="F5" s="654" t="s">
        <v>712</v>
      </c>
      <c r="G5" s="654" t="s">
        <v>816</v>
      </c>
      <c r="H5" s="654" t="s">
        <v>817</v>
      </c>
      <c r="I5" s="654" t="s">
        <v>818</v>
      </c>
      <c r="J5" s="639" t="s">
        <v>819</v>
      </c>
      <c r="K5" s="654" t="s">
        <v>820</v>
      </c>
      <c r="L5" s="654" t="s">
        <v>821</v>
      </c>
      <c r="M5" s="654" t="s">
        <v>822</v>
      </c>
      <c r="N5" s="654" t="s">
        <v>875</v>
      </c>
      <c r="O5" s="654" t="s">
        <v>824</v>
      </c>
      <c r="P5" s="654" t="s">
        <v>825</v>
      </c>
      <c r="Q5" s="654" t="s">
        <v>826</v>
      </c>
      <c r="R5" s="654" t="s">
        <v>827</v>
      </c>
      <c r="S5" s="654" t="s">
        <v>876</v>
      </c>
      <c r="T5" s="654" t="s">
        <v>735</v>
      </c>
      <c r="U5" s="654" t="s">
        <v>828</v>
      </c>
      <c r="V5" s="656" t="s">
        <v>877</v>
      </c>
      <c r="W5" s="658" t="s">
        <v>693</v>
      </c>
      <c r="X5" s="658" t="s">
        <v>834</v>
      </c>
      <c r="Y5" s="639" t="s">
        <v>835</v>
      </c>
      <c r="Z5" s="622" t="s">
        <v>456</v>
      </c>
      <c r="AA5" s="622"/>
      <c r="AB5" s="643" t="s">
        <v>582</v>
      </c>
      <c r="AC5" s="620"/>
      <c r="AD5" s="622" t="s">
        <v>457</v>
      </c>
      <c r="AE5" s="622"/>
      <c r="AF5" s="622" t="s">
        <v>458</v>
      </c>
      <c r="AG5" s="622"/>
      <c r="AH5" s="622"/>
      <c r="AI5" s="639" t="s">
        <v>460</v>
      </c>
      <c r="AJ5" s="639" t="s">
        <v>836</v>
      </c>
      <c r="AK5" s="639" t="s">
        <v>583</v>
      </c>
      <c r="AL5" s="654" t="s">
        <v>837</v>
      </c>
      <c r="AM5" s="622" t="s">
        <v>838</v>
      </c>
    </row>
    <row r="6" spans="1:39" s="12" customFormat="1" ht="24.75" customHeight="1">
      <c r="A6" s="622"/>
      <c r="B6" s="622"/>
      <c r="C6" s="622"/>
      <c r="D6" s="653"/>
      <c r="E6" s="653"/>
      <c r="F6" s="655"/>
      <c r="G6" s="654"/>
      <c r="H6" s="654"/>
      <c r="I6" s="654"/>
      <c r="J6" s="639"/>
      <c r="K6" s="654"/>
      <c r="L6" s="654"/>
      <c r="M6" s="654"/>
      <c r="N6" s="654"/>
      <c r="O6" s="654"/>
      <c r="P6" s="655"/>
      <c r="Q6" s="655"/>
      <c r="R6" s="655"/>
      <c r="S6" s="655"/>
      <c r="T6" s="655"/>
      <c r="U6" s="655"/>
      <c r="V6" s="657"/>
      <c r="W6" s="658"/>
      <c r="X6" s="658"/>
      <c r="Y6" s="622"/>
      <c r="Z6" s="21" t="s">
        <v>839</v>
      </c>
      <c r="AA6" s="21" t="s">
        <v>840</v>
      </c>
      <c r="AB6" s="117" t="s">
        <v>839</v>
      </c>
      <c r="AC6" s="21" t="s">
        <v>840</v>
      </c>
      <c r="AD6" s="21" t="s">
        <v>839</v>
      </c>
      <c r="AE6" s="21" t="s">
        <v>840</v>
      </c>
      <c r="AF6" s="21" t="s">
        <v>839</v>
      </c>
      <c r="AG6" s="21" t="s">
        <v>731</v>
      </c>
      <c r="AH6" s="21" t="s">
        <v>840</v>
      </c>
      <c r="AI6" s="622"/>
      <c r="AJ6" s="639"/>
      <c r="AK6" s="622"/>
      <c r="AL6" s="655"/>
      <c r="AM6" s="622"/>
    </row>
    <row r="7" spans="1:39" ht="15.75" customHeight="1">
      <c r="A7" s="21">
        <v>1</v>
      </c>
      <c r="B7" s="96"/>
      <c r="C7" s="26"/>
      <c r="D7" s="26"/>
      <c r="E7" s="225"/>
      <c r="F7" s="118"/>
      <c r="G7" s="118"/>
      <c r="H7" s="118"/>
      <c r="I7" s="118"/>
      <c r="J7" s="65"/>
      <c r="K7" s="119"/>
      <c r="L7" s="119"/>
      <c r="M7" s="119"/>
      <c r="N7" s="119"/>
      <c r="O7" s="119"/>
      <c r="P7" s="119"/>
      <c r="Q7" s="119"/>
      <c r="R7" s="119"/>
      <c r="S7" s="119"/>
      <c r="T7" s="226"/>
      <c r="U7" s="119"/>
      <c r="V7" s="48"/>
      <c r="W7" s="65"/>
      <c r="X7" s="227"/>
      <c r="Y7" s="42" t="e">
        <f>AD7/X7</f>
        <v>#DIV/0!</v>
      </c>
      <c r="Z7" s="30"/>
      <c r="AA7" s="30"/>
      <c r="AB7" s="30"/>
      <c r="AC7" s="30"/>
      <c r="AD7" s="30">
        <f>Z7+AB7</f>
        <v>0</v>
      </c>
      <c r="AE7" s="30">
        <f>AA7+AC7</f>
        <v>0</v>
      </c>
      <c r="AF7" s="30"/>
      <c r="AG7" s="21"/>
      <c r="AH7" s="30">
        <f>IF(AG7="",0,ROUND(AF7*AG7%,0))</f>
        <v>0</v>
      </c>
      <c r="AI7" s="30" t="str">
        <f>IF(AE7=0,"",(AH7-AE7)/AE7*100)</f>
        <v/>
      </c>
      <c r="AJ7" s="30"/>
      <c r="AK7" s="26"/>
      <c r="AL7" s="118"/>
      <c r="AM7" s="31"/>
    </row>
    <row r="8" spans="1:39" ht="15.75" customHeight="1">
      <c r="A8" s="21">
        <v>2</v>
      </c>
      <c r="B8" s="96"/>
      <c r="C8" s="26"/>
      <c r="D8" s="26"/>
      <c r="E8" s="225"/>
      <c r="F8" s="118"/>
      <c r="G8" s="118"/>
      <c r="H8" s="118"/>
      <c r="I8" s="118"/>
      <c r="J8" s="65"/>
      <c r="K8" s="119"/>
      <c r="L8" s="119"/>
      <c r="M8" s="119"/>
      <c r="N8" s="119"/>
      <c r="O8" s="119"/>
      <c r="P8" s="119"/>
      <c r="Q8" s="119"/>
      <c r="R8" s="119"/>
      <c r="S8" s="119"/>
      <c r="T8" s="226"/>
      <c r="U8" s="119"/>
      <c r="V8" s="48"/>
      <c r="W8" s="65"/>
      <c r="X8" s="227"/>
      <c r="Y8" s="42" t="e">
        <f t="shared" ref="Y8:Y26" si="0">AD8/X8</f>
        <v>#DIV/0!</v>
      </c>
      <c r="Z8" s="30"/>
      <c r="AA8" s="30"/>
      <c r="AB8" s="30"/>
      <c r="AC8" s="30"/>
      <c r="AD8" s="30">
        <f t="shared" ref="AD8:AD26" si="1">Z8+AB8</f>
        <v>0</v>
      </c>
      <c r="AE8" s="30">
        <f t="shared" ref="AE8:AE26" si="2">AA8+AC8</f>
        <v>0</v>
      </c>
      <c r="AF8" s="30"/>
      <c r="AG8" s="21"/>
      <c r="AH8" s="30">
        <f t="shared" ref="AH8:AH26" si="3">IF(AG8="",0,ROUND(AF8*AG8%,0))</f>
        <v>0</v>
      </c>
      <c r="AI8" s="30" t="str">
        <f t="shared" ref="AI8:AI26" si="4">IF(AE8=0,"",(AH8-AE8)/AE8*100)</f>
        <v/>
      </c>
      <c r="AJ8" s="30"/>
      <c r="AK8" s="26"/>
      <c r="AL8" s="118"/>
      <c r="AM8" s="31"/>
    </row>
    <row r="9" spans="1:39" ht="15.75" customHeight="1">
      <c r="A9" s="21">
        <v>3</v>
      </c>
      <c r="B9" s="96"/>
      <c r="C9" s="26"/>
      <c r="D9" s="26"/>
      <c r="E9" s="225"/>
      <c r="F9" s="118"/>
      <c r="G9" s="118"/>
      <c r="H9" s="118"/>
      <c r="I9" s="118"/>
      <c r="J9" s="65"/>
      <c r="K9" s="119"/>
      <c r="L9" s="119"/>
      <c r="M9" s="119"/>
      <c r="N9" s="119"/>
      <c r="O9" s="119"/>
      <c r="P9" s="119"/>
      <c r="Q9" s="119"/>
      <c r="R9" s="119"/>
      <c r="S9" s="119"/>
      <c r="T9" s="226"/>
      <c r="U9" s="119"/>
      <c r="V9" s="48"/>
      <c r="W9" s="65"/>
      <c r="X9" s="228"/>
      <c r="Y9" s="42" t="e">
        <f t="shared" si="0"/>
        <v>#DIV/0!</v>
      </c>
      <c r="Z9" s="30"/>
      <c r="AA9" s="30"/>
      <c r="AB9" s="30"/>
      <c r="AC9" s="30"/>
      <c r="AD9" s="30">
        <f t="shared" si="1"/>
        <v>0</v>
      </c>
      <c r="AE9" s="30">
        <f t="shared" si="2"/>
        <v>0</v>
      </c>
      <c r="AF9" s="30"/>
      <c r="AG9" s="21"/>
      <c r="AH9" s="30">
        <f t="shared" si="3"/>
        <v>0</v>
      </c>
      <c r="AI9" s="30" t="str">
        <f t="shared" si="4"/>
        <v/>
      </c>
      <c r="AJ9" s="30"/>
      <c r="AK9" s="26"/>
      <c r="AL9" s="118"/>
      <c r="AM9" s="31"/>
    </row>
    <row r="10" spans="1:39" ht="15.75" customHeight="1">
      <c r="A10" s="21">
        <v>4</v>
      </c>
      <c r="B10" s="96"/>
      <c r="C10" s="26"/>
      <c r="D10" s="26"/>
      <c r="E10" s="96"/>
      <c r="F10" s="118"/>
      <c r="G10" s="118"/>
      <c r="H10" s="118"/>
      <c r="I10" s="118"/>
      <c r="J10" s="65"/>
      <c r="K10" s="119"/>
      <c r="L10" s="119"/>
      <c r="M10" s="119"/>
      <c r="N10" s="119"/>
      <c r="O10" s="119"/>
      <c r="P10" s="119"/>
      <c r="Q10" s="119"/>
      <c r="R10" s="119"/>
      <c r="S10" s="119"/>
      <c r="T10" s="226"/>
      <c r="U10" s="119"/>
      <c r="V10" s="48"/>
      <c r="W10" s="65"/>
      <c r="X10" s="229"/>
      <c r="Y10" s="42" t="e">
        <f t="shared" si="0"/>
        <v>#DIV/0!</v>
      </c>
      <c r="Z10" s="30"/>
      <c r="AA10" s="30"/>
      <c r="AB10" s="30"/>
      <c r="AC10" s="30"/>
      <c r="AD10" s="30">
        <f t="shared" si="1"/>
        <v>0</v>
      </c>
      <c r="AE10" s="30">
        <f t="shared" si="2"/>
        <v>0</v>
      </c>
      <c r="AF10" s="30"/>
      <c r="AG10" s="21"/>
      <c r="AH10" s="30">
        <f t="shared" si="3"/>
        <v>0</v>
      </c>
      <c r="AI10" s="30" t="str">
        <f t="shared" si="4"/>
        <v/>
      </c>
      <c r="AJ10" s="30"/>
      <c r="AK10" s="26"/>
      <c r="AL10" s="118"/>
      <c r="AM10" s="31"/>
    </row>
    <row r="11" spans="1:39" ht="15.75" customHeight="1">
      <c r="A11" s="21">
        <v>5</v>
      </c>
      <c r="B11" s="96"/>
      <c r="C11" s="26"/>
      <c r="D11" s="26"/>
      <c r="E11" s="96"/>
      <c r="F11" s="118"/>
      <c r="G11" s="118"/>
      <c r="H11" s="118"/>
      <c r="I11" s="118"/>
      <c r="J11" s="65"/>
      <c r="K11" s="119"/>
      <c r="L11" s="119"/>
      <c r="M11" s="119"/>
      <c r="N11" s="119"/>
      <c r="O11" s="119"/>
      <c r="P11" s="119"/>
      <c r="Q11" s="119"/>
      <c r="R11" s="119"/>
      <c r="S11" s="119"/>
      <c r="T11" s="226"/>
      <c r="U11" s="119"/>
      <c r="V11" s="48"/>
      <c r="W11" s="65"/>
      <c r="X11" s="229"/>
      <c r="Y11" s="42" t="e">
        <f t="shared" si="0"/>
        <v>#DIV/0!</v>
      </c>
      <c r="Z11" s="30"/>
      <c r="AA11" s="30"/>
      <c r="AB11" s="30"/>
      <c r="AC11" s="30"/>
      <c r="AD11" s="30">
        <f t="shared" si="1"/>
        <v>0</v>
      </c>
      <c r="AE11" s="30">
        <f t="shared" si="2"/>
        <v>0</v>
      </c>
      <c r="AF11" s="30"/>
      <c r="AG11" s="21"/>
      <c r="AH11" s="30">
        <f t="shared" si="3"/>
        <v>0</v>
      </c>
      <c r="AI11" s="30" t="str">
        <f t="shared" si="4"/>
        <v/>
      </c>
      <c r="AJ11" s="30"/>
      <c r="AK11" s="26"/>
      <c r="AL11" s="118"/>
      <c r="AM11" s="31"/>
    </row>
    <row r="12" spans="1:39" ht="15.75" customHeight="1">
      <c r="A12" s="21">
        <v>6</v>
      </c>
      <c r="B12" s="96"/>
      <c r="C12" s="26"/>
      <c r="D12" s="26"/>
      <c r="E12" s="96"/>
      <c r="F12" s="118"/>
      <c r="G12" s="118"/>
      <c r="H12" s="118"/>
      <c r="I12" s="118"/>
      <c r="J12" s="65"/>
      <c r="K12" s="119"/>
      <c r="L12" s="119"/>
      <c r="M12" s="119"/>
      <c r="N12" s="119"/>
      <c r="O12" s="119"/>
      <c r="P12" s="119"/>
      <c r="Q12" s="119"/>
      <c r="R12" s="119"/>
      <c r="S12" s="119"/>
      <c r="T12" s="226"/>
      <c r="U12" s="119"/>
      <c r="V12" s="48"/>
      <c r="W12" s="65"/>
      <c r="X12" s="229"/>
      <c r="Y12" s="42" t="e">
        <f t="shared" si="0"/>
        <v>#DIV/0!</v>
      </c>
      <c r="Z12" s="30"/>
      <c r="AA12" s="30"/>
      <c r="AB12" s="30"/>
      <c r="AC12" s="30"/>
      <c r="AD12" s="30">
        <f t="shared" si="1"/>
        <v>0</v>
      </c>
      <c r="AE12" s="30">
        <f t="shared" si="2"/>
        <v>0</v>
      </c>
      <c r="AF12" s="30"/>
      <c r="AG12" s="21"/>
      <c r="AH12" s="30">
        <f t="shared" si="3"/>
        <v>0</v>
      </c>
      <c r="AI12" s="30" t="str">
        <f t="shared" si="4"/>
        <v/>
      </c>
      <c r="AJ12" s="30"/>
      <c r="AK12" s="26"/>
      <c r="AL12" s="118"/>
      <c r="AM12" s="31"/>
    </row>
    <row r="13" spans="1:39" ht="15.75" customHeight="1">
      <c r="A13" s="21">
        <v>7</v>
      </c>
      <c r="B13" s="96"/>
      <c r="C13" s="26"/>
      <c r="D13" s="26"/>
      <c r="E13" s="96"/>
      <c r="F13" s="118"/>
      <c r="G13" s="118"/>
      <c r="H13" s="118"/>
      <c r="I13" s="118"/>
      <c r="J13" s="65"/>
      <c r="K13" s="119"/>
      <c r="L13" s="119"/>
      <c r="M13" s="119"/>
      <c r="N13" s="119"/>
      <c r="O13" s="119"/>
      <c r="P13" s="119"/>
      <c r="Q13" s="119"/>
      <c r="R13" s="119"/>
      <c r="S13" s="119"/>
      <c r="T13" s="226"/>
      <c r="U13" s="119"/>
      <c r="V13" s="48"/>
      <c r="W13" s="65"/>
      <c r="X13" s="229"/>
      <c r="Y13" s="42" t="e">
        <f t="shared" si="0"/>
        <v>#DIV/0!</v>
      </c>
      <c r="Z13" s="30"/>
      <c r="AA13" s="30"/>
      <c r="AB13" s="30"/>
      <c r="AC13" s="30"/>
      <c r="AD13" s="30">
        <f t="shared" si="1"/>
        <v>0</v>
      </c>
      <c r="AE13" s="30">
        <f t="shared" si="2"/>
        <v>0</v>
      </c>
      <c r="AF13" s="30"/>
      <c r="AG13" s="21"/>
      <c r="AH13" s="30">
        <f t="shared" si="3"/>
        <v>0</v>
      </c>
      <c r="AI13" s="30" t="str">
        <f t="shared" si="4"/>
        <v/>
      </c>
      <c r="AJ13" s="30"/>
      <c r="AK13" s="26"/>
      <c r="AL13" s="118"/>
      <c r="AM13" s="31"/>
    </row>
    <row r="14" spans="1:39" ht="15.75" customHeight="1">
      <c r="A14" s="21">
        <v>8</v>
      </c>
      <c r="B14" s="96"/>
      <c r="C14" s="26"/>
      <c r="D14" s="26"/>
      <c r="E14" s="96"/>
      <c r="F14" s="118"/>
      <c r="G14" s="118"/>
      <c r="H14" s="118"/>
      <c r="I14" s="118"/>
      <c r="J14" s="65"/>
      <c r="K14" s="119"/>
      <c r="L14" s="119"/>
      <c r="M14" s="119"/>
      <c r="N14" s="119"/>
      <c r="O14" s="119"/>
      <c r="P14" s="119"/>
      <c r="Q14" s="119"/>
      <c r="R14" s="119"/>
      <c r="S14" s="119"/>
      <c r="T14" s="226"/>
      <c r="U14" s="119"/>
      <c r="V14" s="48"/>
      <c r="W14" s="65"/>
      <c r="X14" s="229"/>
      <c r="Y14" s="42" t="e">
        <f t="shared" si="0"/>
        <v>#DIV/0!</v>
      </c>
      <c r="Z14" s="30"/>
      <c r="AA14" s="30"/>
      <c r="AB14" s="30"/>
      <c r="AC14" s="30"/>
      <c r="AD14" s="30">
        <f t="shared" si="1"/>
        <v>0</v>
      </c>
      <c r="AE14" s="30">
        <f t="shared" si="2"/>
        <v>0</v>
      </c>
      <c r="AF14" s="30"/>
      <c r="AG14" s="21"/>
      <c r="AH14" s="30">
        <f t="shared" si="3"/>
        <v>0</v>
      </c>
      <c r="AI14" s="30" t="str">
        <f t="shared" si="4"/>
        <v/>
      </c>
      <c r="AJ14" s="30"/>
      <c r="AK14" s="26"/>
      <c r="AL14" s="118"/>
      <c r="AM14" s="31"/>
    </row>
    <row r="15" spans="1:39" ht="15.75" customHeight="1">
      <c r="A15" s="21">
        <v>9</v>
      </c>
      <c r="B15" s="96"/>
      <c r="C15" s="26"/>
      <c r="D15" s="26"/>
      <c r="E15" s="96"/>
      <c r="F15" s="118"/>
      <c r="G15" s="118"/>
      <c r="H15" s="118"/>
      <c r="I15" s="118"/>
      <c r="J15" s="65"/>
      <c r="K15" s="119"/>
      <c r="L15" s="119"/>
      <c r="M15" s="119"/>
      <c r="N15" s="119"/>
      <c r="O15" s="119"/>
      <c r="P15" s="119"/>
      <c r="Q15" s="119"/>
      <c r="R15" s="119"/>
      <c r="S15" s="119"/>
      <c r="T15" s="226"/>
      <c r="U15" s="119"/>
      <c r="V15" s="48"/>
      <c r="W15" s="65"/>
      <c r="X15" s="229"/>
      <c r="Y15" s="42" t="e">
        <f t="shared" si="0"/>
        <v>#DIV/0!</v>
      </c>
      <c r="Z15" s="30"/>
      <c r="AA15" s="30"/>
      <c r="AB15" s="30"/>
      <c r="AC15" s="30"/>
      <c r="AD15" s="30">
        <f t="shared" si="1"/>
        <v>0</v>
      </c>
      <c r="AE15" s="30">
        <f t="shared" si="2"/>
        <v>0</v>
      </c>
      <c r="AF15" s="30"/>
      <c r="AG15" s="21"/>
      <c r="AH15" s="30">
        <f t="shared" si="3"/>
        <v>0</v>
      </c>
      <c r="AI15" s="30" t="str">
        <f t="shared" si="4"/>
        <v/>
      </c>
      <c r="AJ15" s="30"/>
      <c r="AK15" s="26"/>
      <c r="AL15" s="118"/>
      <c r="AM15" s="31"/>
    </row>
    <row r="16" spans="1:39" ht="15.75" customHeight="1">
      <c r="A16" s="21">
        <v>10</v>
      </c>
      <c r="B16" s="96"/>
      <c r="C16" s="26"/>
      <c r="D16" s="26"/>
      <c r="E16" s="96"/>
      <c r="F16" s="118"/>
      <c r="G16" s="118"/>
      <c r="H16" s="118"/>
      <c r="I16" s="118"/>
      <c r="J16" s="65"/>
      <c r="K16" s="119"/>
      <c r="L16" s="119"/>
      <c r="M16" s="119"/>
      <c r="N16" s="119"/>
      <c r="O16" s="119"/>
      <c r="P16" s="119"/>
      <c r="Q16" s="119"/>
      <c r="R16" s="119"/>
      <c r="S16" s="119"/>
      <c r="T16" s="226"/>
      <c r="U16" s="119"/>
      <c r="V16" s="48"/>
      <c r="W16" s="65"/>
      <c r="X16" s="229"/>
      <c r="Y16" s="42" t="e">
        <f t="shared" si="0"/>
        <v>#DIV/0!</v>
      </c>
      <c r="Z16" s="30"/>
      <c r="AA16" s="30"/>
      <c r="AB16" s="30"/>
      <c r="AC16" s="30"/>
      <c r="AD16" s="30">
        <f t="shared" si="1"/>
        <v>0</v>
      </c>
      <c r="AE16" s="30">
        <f t="shared" si="2"/>
        <v>0</v>
      </c>
      <c r="AF16" s="30"/>
      <c r="AG16" s="21"/>
      <c r="AH16" s="30">
        <f t="shared" si="3"/>
        <v>0</v>
      </c>
      <c r="AI16" s="30" t="str">
        <f t="shared" si="4"/>
        <v/>
      </c>
      <c r="AJ16" s="30"/>
      <c r="AK16" s="26"/>
      <c r="AL16" s="118"/>
      <c r="AM16" s="31"/>
    </row>
    <row r="17" spans="1:39" ht="15.75" customHeight="1">
      <c r="A17" s="21">
        <v>11</v>
      </c>
      <c r="B17" s="96"/>
      <c r="C17" s="26"/>
      <c r="D17" s="26"/>
      <c r="E17" s="96"/>
      <c r="F17" s="118"/>
      <c r="G17" s="118"/>
      <c r="H17" s="118"/>
      <c r="I17" s="118"/>
      <c r="J17" s="65"/>
      <c r="K17" s="119"/>
      <c r="L17" s="119"/>
      <c r="M17" s="119"/>
      <c r="N17" s="119"/>
      <c r="O17" s="119"/>
      <c r="P17" s="119"/>
      <c r="Q17" s="119"/>
      <c r="R17" s="119"/>
      <c r="S17" s="119"/>
      <c r="T17" s="226"/>
      <c r="U17" s="119"/>
      <c r="V17" s="48"/>
      <c r="W17" s="65"/>
      <c r="X17" s="229"/>
      <c r="Y17" s="42" t="e">
        <f t="shared" si="0"/>
        <v>#DIV/0!</v>
      </c>
      <c r="Z17" s="30"/>
      <c r="AA17" s="30"/>
      <c r="AB17" s="30"/>
      <c r="AC17" s="30"/>
      <c r="AD17" s="30">
        <f t="shared" si="1"/>
        <v>0</v>
      </c>
      <c r="AE17" s="30">
        <f t="shared" si="2"/>
        <v>0</v>
      </c>
      <c r="AF17" s="30"/>
      <c r="AG17" s="21"/>
      <c r="AH17" s="30">
        <f t="shared" si="3"/>
        <v>0</v>
      </c>
      <c r="AI17" s="30" t="str">
        <f t="shared" si="4"/>
        <v/>
      </c>
      <c r="AJ17" s="30"/>
      <c r="AK17" s="26"/>
      <c r="AL17" s="118"/>
      <c r="AM17" s="31"/>
    </row>
    <row r="18" spans="1:39" ht="15.75" customHeight="1">
      <c r="A18" s="21">
        <v>12</v>
      </c>
      <c r="B18" s="96"/>
      <c r="C18" s="26"/>
      <c r="D18" s="26"/>
      <c r="E18" s="96"/>
      <c r="F18" s="118"/>
      <c r="G18" s="118"/>
      <c r="H18" s="118"/>
      <c r="I18" s="118"/>
      <c r="J18" s="65"/>
      <c r="K18" s="119"/>
      <c r="L18" s="119"/>
      <c r="M18" s="119"/>
      <c r="N18" s="119"/>
      <c r="O18" s="119"/>
      <c r="P18" s="119"/>
      <c r="Q18" s="119"/>
      <c r="R18" s="119"/>
      <c r="S18" s="119"/>
      <c r="T18" s="226"/>
      <c r="U18" s="119"/>
      <c r="V18" s="48"/>
      <c r="W18" s="65"/>
      <c r="X18" s="229"/>
      <c r="Y18" s="42" t="e">
        <f t="shared" si="0"/>
        <v>#DIV/0!</v>
      </c>
      <c r="Z18" s="30"/>
      <c r="AA18" s="30"/>
      <c r="AB18" s="30"/>
      <c r="AC18" s="30"/>
      <c r="AD18" s="30">
        <f t="shared" si="1"/>
        <v>0</v>
      </c>
      <c r="AE18" s="30">
        <f t="shared" si="2"/>
        <v>0</v>
      </c>
      <c r="AF18" s="30"/>
      <c r="AG18" s="21"/>
      <c r="AH18" s="30">
        <f t="shared" si="3"/>
        <v>0</v>
      </c>
      <c r="AI18" s="30" t="str">
        <f t="shared" si="4"/>
        <v/>
      </c>
      <c r="AJ18" s="30"/>
      <c r="AK18" s="26"/>
      <c r="AL18" s="118"/>
      <c r="AM18" s="31"/>
    </row>
    <row r="19" spans="1:39" ht="15.75" customHeight="1">
      <c r="A19" s="21">
        <v>13</v>
      </c>
      <c r="B19" s="96"/>
      <c r="C19" s="26"/>
      <c r="D19" s="26"/>
      <c r="E19" s="96"/>
      <c r="F19" s="118"/>
      <c r="G19" s="118"/>
      <c r="H19" s="118"/>
      <c r="I19" s="118"/>
      <c r="J19" s="65"/>
      <c r="K19" s="119"/>
      <c r="L19" s="119"/>
      <c r="M19" s="119"/>
      <c r="N19" s="119"/>
      <c r="O19" s="119"/>
      <c r="P19" s="119"/>
      <c r="Q19" s="119"/>
      <c r="R19" s="119"/>
      <c r="S19" s="119"/>
      <c r="T19" s="226"/>
      <c r="U19" s="119"/>
      <c r="V19" s="48"/>
      <c r="W19" s="65"/>
      <c r="X19" s="229"/>
      <c r="Y19" s="42" t="e">
        <f t="shared" si="0"/>
        <v>#DIV/0!</v>
      </c>
      <c r="Z19" s="30"/>
      <c r="AA19" s="30"/>
      <c r="AB19" s="30"/>
      <c r="AC19" s="30"/>
      <c r="AD19" s="30">
        <f t="shared" si="1"/>
        <v>0</v>
      </c>
      <c r="AE19" s="30">
        <f t="shared" si="2"/>
        <v>0</v>
      </c>
      <c r="AF19" s="30"/>
      <c r="AG19" s="21"/>
      <c r="AH19" s="30">
        <f t="shared" si="3"/>
        <v>0</v>
      </c>
      <c r="AI19" s="30" t="str">
        <f t="shared" si="4"/>
        <v/>
      </c>
      <c r="AJ19" s="30"/>
      <c r="AK19" s="26"/>
      <c r="AL19" s="118"/>
      <c r="AM19" s="31"/>
    </row>
    <row r="20" spans="1:39" ht="15.75" customHeight="1">
      <c r="A20" s="21">
        <v>14</v>
      </c>
      <c r="B20" s="96"/>
      <c r="C20" s="26"/>
      <c r="D20" s="26"/>
      <c r="E20" s="96"/>
      <c r="F20" s="118"/>
      <c r="G20" s="118"/>
      <c r="H20" s="118"/>
      <c r="I20" s="118"/>
      <c r="J20" s="65"/>
      <c r="K20" s="119"/>
      <c r="L20" s="119"/>
      <c r="M20" s="119"/>
      <c r="N20" s="119"/>
      <c r="O20" s="119"/>
      <c r="P20" s="119"/>
      <c r="Q20" s="119"/>
      <c r="R20" s="119"/>
      <c r="S20" s="119"/>
      <c r="T20" s="226"/>
      <c r="U20" s="119"/>
      <c r="V20" s="48"/>
      <c r="W20" s="65"/>
      <c r="X20" s="229"/>
      <c r="Y20" s="42" t="e">
        <f t="shared" si="0"/>
        <v>#DIV/0!</v>
      </c>
      <c r="Z20" s="30"/>
      <c r="AA20" s="30"/>
      <c r="AB20" s="30"/>
      <c r="AC20" s="30"/>
      <c r="AD20" s="30">
        <f t="shared" si="1"/>
        <v>0</v>
      </c>
      <c r="AE20" s="30">
        <f t="shared" si="2"/>
        <v>0</v>
      </c>
      <c r="AF20" s="30"/>
      <c r="AG20" s="21"/>
      <c r="AH20" s="30">
        <f t="shared" si="3"/>
        <v>0</v>
      </c>
      <c r="AI20" s="30" t="str">
        <f t="shared" si="4"/>
        <v/>
      </c>
      <c r="AJ20" s="30"/>
      <c r="AK20" s="26"/>
      <c r="AL20" s="118"/>
      <c r="AM20" s="31"/>
    </row>
    <row r="21" spans="1:39" ht="15.75" customHeight="1">
      <c r="A21" s="21">
        <v>15</v>
      </c>
      <c r="B21" s="96"/>
      <c r="C21" s="26"/>
      <c r="D21" s="26"/>
      <c r="E21" s="96"/>
      <c r="F21" s="118"/>
      <c r="G21" s="118"/>
      <c r="H21" s="118"/>
      <c r="I21" s="118"/>
      <c r="J21" s="65"/>
      <c r="K21" s="119"/>
      <c r="L21" s="119"/>
      <c r="M21" s="119"/>
      <c r="N21" s="119"/>
      <c r="O21" s="119"/>
      <c r="P21" s="119"/>
      <c r="Q21" s="119"/>
      <c r="R21" s="119"/>
      <c r="S21" s="119"/>
      <c r="T21" s="226"/>
      <c r="U21" s="119"/>
      <c r="V21" s="48"/>
      <c r="W21" s="65"/>
      <c r="X21" s="229"/>
      <c r="Y21" s="42" t="e">
        <f t="shared" si="0"/>
        <v>#DIV/0!</v>
      </c>
      <c r="Z21" s="30"/>
      <c r="AA21" s="30"/>
      <c r="AB21" s="30"/>
      <c r="AC21" s="30"/>
      <c r="AD21" s="30">
        <f t="shared" si="1"/>
        <v>0</v>
      </c>
      <c r="AE21" s="30">
        <f t="shared" si="2"/>
        <v>0</v>
      </c>
      <c r="AF21" s="30"/>
      <c r="AG21" s="21"/>
      <c r="AH21" s="30">
        <f t="shared" si="3"/>
        <v>0</v>
      </c>
      <c r="AI21" s="30" t="str">
        <f t="shared" si="4"/>
        <v/>
      </c>
      <c r="AJ21" s="30"/>
      <c r="AK21" s="26"/>
      <c r="AL21" s="118"/>
      <c r="AM21" s="31"/>
    </row>
    <row r="22" spans="1:39" ht="15.75" customHeight="1">
      <c r="A22" s="21">
        <v>16</v>
      </c>
      <c r="B22" s="96"/>
      <c r="C22" s="26"/>
      <c r="D22" s="26"/>
      <c r="E22" s="96"/>
      <c r="F22" s="118"/>
      <c r="G22" s="118"/>
      <c r="H22" s="118"/>
      <c r="I22" s="118"/>
      <c r="J22" s="65"/>
      <c r="K22" s="119"/>
      <c r="L22" s="119"/>
      <c r="M22" s="119"/>
      <c r="N22" s="119"/>
      <c r="O22" s="119"/>
      <c r="P22" s="119"/>
      <c r="Q22" s="119"/>
      <c r="R22" s="230"/>
      <c r="S22" s="119"/>
      <c r="T22" s="226"/>
      <c r="U22" s="119"/>
      <c r="V22" s="48"/>
      <c r="W22" s="65"/>
      <c r="X22" s="229"/>
      <c r="Y22" s="42" t="e">
        <f t="shared" si="0"/>
        <v>#DIV/0!</v>
      </c>
      <c r="Z22" s="30"/>
      <c r="AA22" s="30"/>
      <c r="AB22" s="30"/>
      <c r="AC22" s="30"/>
      <c r="AD22" s="30">
        <f t="shared" si="1"/>
        <v>0</v>
      </c>
      <c r="AE22" s="30">
        <f t="shared" si="2"/>
        <v>0</v>
      </c>
      <c r="AF22" s="30"/>
      <c r="AG22" s="21"/>
      <c r="AH22" s="30">
        <f t="shared" si="3"/>
        <v>0</v>
      </c>
      <c r="AI22" s="30" t="str">
        <f t="shared" si="4"/>
        <v/>
      </c>
      <c r="AJ22" s="30"/>
      <c r="AK22" s="26"/>
      <c r="AL22" s="118"/>
      <c r="AM22" s="31"/>
    </row>
    <row r="23" spans="1:39" ht="15.75" customHeight="1">
      <c r="A23" s="21">
        <v>17</v>
      </c>
      <c r="B23" s="96"/>
      <c r="C23" s="26"/>
      <c r="D23" s="26"/>
      <c r="E23" s="96"/>
      <c r="F23" s="118"/>
      <c r="G23" s="118"/>
      <c r="H23" s="118"/>
      <c r="I23" s="118"/>
      <c r="J23" s="65"/>
      <c r="K23" s="119"/>
      <c r="L23" s="119"/>
      <c r="M23" s="119"/>
      <c r="N23" s="119"/>
      <c r="O23" s="119"/>
      <c r="P23" s="119"/>
      <c r="Q23" s="119"/>
      <c r="R23" s="119"/>
      <c r="S23" s="119"/>
      <c r="T23" s="226"/>
      <c r="U23" s="119"/>
      <c r="V23" s="48"/>
      <c r="W23" s="65"/>
      <c r="X23" s="229"/>
      <c r="Y23" s="42" t="e">
        <f t="shared" si="0"/>
        <v>#DIV/0!</v>
      </c>
      <c r="Z23" s="30"/>
      <c r="AA23" s="30"/>
      <c r="AB23" s="30"/>
      <c r="AC23" s="30"/>
      <c r="AD23" s="30">
        <f t="shared" si="1"/>
        <v>0</v>
      </c>
      <c r="AE23" s="30">
        <f t="shared" si="2"/>
        <v>0</v>
      </c>
      <c r="AF23" s="30"/>
      <c r="AG23" s="21"/>
      <c r="AH23" s="30">
        <f t="shared" si="3"/>
        <v>0</v>
      </c>
      <c r="AI23" s="30" t="str">
        <f t="shared" si="4"/>
        <v/>
      </c>
      <c r="AJ23" s="30"/>
      <c r="AK23" s="26"/>
      <c r="AL23" s="118"/>
      <c r="AM23" s="31"/>
    </row>
    <row r="24" spans="1:39" ht="15.75" customHeight="1">
      <c r="A24" s="21">
        <v>18</v>
      </c>
      <c r="B24" s="96"/>
      <c r="C24" s="26"/>
      <c r="D24" s="26"/>
      <c r="E24" s="96"/>
      <c r="F24" s="118"/>
      <c r="G24" s="118"/>
      <c r="H24" s="118"/>
      <c r="I24" s="118"/>
      <c r="J24" s="65"/>
      <c r="K24" s="119"/>
      <c r="L24" s="119"/>
      <c r="M24" s="119"/>
      <c r="N24" s="119"/>
      <c r="O24" s="119"/>
      <c r="P24" s="119"/>
      <c r="Q24" s="119"/>
      <c r="R24" s="119"/>
      <c r="S24" s="119"/>
      <c r="T24" s="226"/>
      <c r="U24" s="119"/>
      <c r="V24" s="48"/>
      <c r="W24" s="65"/>
      <c r="X24" s="229"/>
      <c r="Y24" s="42" t="e">
        <f t="shared" si="0"/>
        <v>#DIV/0!</v>
      </c>
      <c r="Z24" s="30"/>
      <c r="AA24" s="30"/>
      <c r="AB24" s="30"/>
      <c r="AC24" s="30"/>
      <c r="AD24" s="30">
        <f t="shared" si="1"/>
        <v>0</v>
      </c>
      <c r="AE24" s="30">
        <f t="shared" si="2"/>
        <v>0</v>
      </c>
      <c r="AF24" s="30"/>
      <c r="AG24" s="21"/>
      <c r="AH24" s="30">
        <f t="shared" si="3"/>
        <v>0</v>
      </c>
      <c r="AI24" s="30" t="str">
        <f t="shared" si="4"/>
        <v/>
      </c>
      <c r="AJ24" s="30"/>
      <c r="AK24" s="26"/>
      <c r="AL24" s="118"/>
      <c r="AM24" s="31"/>
    </row>
    <row r="25" spans="1:39" ht="15.75" customHeight="1">
      <c r="A25" s="21">
        <v>19</v>
      </c>
      <c r="B25" s="96"/>
      <c r="C25" s="26"/>
      <c r="D25" s="26"/>
      <c r="E25" s="96"/>
      <c r="F25" s="118"/>
      <c r="G25" s="118"/>
      <c r="H25" s="118"/>
      <c r="I25" s="118"/>
      <c r="J25" s="65"/>
      <c r="K25" s="119"/>
      <c r="L25" s="119"/>
      <c r="M25" s="119"/>
      <c r="N25" s="119"/>
      <c r="O25" s="119"/>
      <c r="P25" s="119"/>
      <c r="Q25" s="119"/>
      <c r="R25" s="119"/>
      <c r="S25" s="119"/>
      <c r="T25" s="226"/>
      <c r="U25" s="119"/>
      <c r="V25" s="48"/>
      <c r="W25" s="65"/>
      <c r="X25" s="229"/>
      <c r="Y25" s="42" t="e">
        <f t="shared" si="0"/>
        <v>#DIV/0!</v>
      </c>
      <c r="Z25" s="30"/>
      <c r="AA25" s="30"/>
      <c r="AB25" s="30"/>
      <c r="AC25" s="30"/>
      <c r="AD25" s="30">
        <f t="shared" si="1"/>
        <v>0</v>
      </c>
      <c r="AE25" s="30">
        <f t="shared" si="2"/>
        <v>0</v>
      </c>
      <c r="AF25" s="30"/>
      <c r="AG25" s="21"/>
      <c r="AH25" s="30">
        <f t="shared" si="3"/>
        <v>0</v>
      </c>
      <c r="AI25" s="30" t="str">
        <f t="shared" si="4"/>
        <v/>
      </c>
      <c r="AJ25" s="30"/>
      <c r="AK25" s="26"/>
      <c r="AL25" s="118"/>
      <c r="AM25" s="31"/>
    </row>
    <row r="26" spans="1:39" ht="15.75" customHeight="1">
      <c r="A26" s="21">
        <v>20</v>
      </c>
      <c r="B26" s="96"/>
      <c r="C26" s="26"/>
      <c r="D26" s="26"/>
      <c r="E26" s="96"/>
      <c r="F26" s="118"/>
      <c r="G26" s="118"/>
      <c r="H26" s="118"/>
      <c r="I26" s="118"/>
      <c r="J26" s="65"/>
      <c r="K26" s="119"/>
      <c r="L26" s="119"/>
      <c r="M26" s="119"/>
      <c r="N26" s="119"/>
      <c r="O26" s="119"/>
      <c r="P26" s="119"/>
      <c r="Q26" s="119"/>
      <c r="R26" s="119"/>
      <c r="S26" s="119"/>
      <c r="T26" s="226"/>
      <c r="U26" s="119"/>
      <c r="V26" s="48"/>
      <c r="W26" s="65"/>
      <c r="X26" s="229"/>
      <c r="Y26" s="42" t="e">
        <f t="shared" si="0"/>
        <v>#DIV/0!</v>
      </c>
      <c r="Z26" s="30"/>
      <c r="AA26" s="30"/>
      <c r="AB26" s="30"/>
      <c r="AC26" s="30"/>
      <c r="AD26" s="30">
        <f t="shared" si="1"/>
        <v>0</v>
      </c>
      <c r="AE26" s="30">
        <f t="shared" si="2"/>
        <v>0</v>
      </c>
      <c r="AF26" s="30"/>
      <c r="AG26" s="21"/>
      <c r="AH26" s="30">
        <f t="shared" si="3"/>
        <v>0</v>
      </c>
      <c r="AI26" s="30" t="str">
        <f t="shared" si="4"/>
        <v/>
      </c>
      <c r="AJ26" s="30"/>
      <c r="AK26" s="26"/>
      <c r="AL26" s="118"/>
      <c r="AM26" s="31"/>
    </row>
    <row r="27" spans="1:39" ht="15.75" customHeight="1">
      <c r="A27" s="21"/>
      <c r="B27" s="96"/>
      <c r="C27" s="26"/>
      <c r="D27" s="26"/>
      <c r="E27" s="96"/>
      <c r="F27" s="118"/>
      <c r="G27" s="118"/>
      <c r="H27" s="118"/>
      <c r="I27" s="118"/>
      <c r="J27" s="65"/>
      <c r="K27" s="119"/>
      <c r="L27" s="119"/>
      <c r="M27" s="119"/>
      <c r="N27" s="119"/>
      <c r="O27" s="119"/>
      <c r="P27" s="119"/>
      <c r="Q27" s="119"/>
      <c r="R27" s="119"/>
      <c r="S27" s="119"/>
      <c r="T27" s="226"/>
      <c r="U27" s="119"/>
      <c r="V27" s="48"/>
      <c r="W27" s="65"/>
      <c r="X27" s="229"/>
      <c r="Y27" s="96"/>
      <c r="Z27" s="229"/>
      <c r="AA27" s="229"/>
      <c r="AB27" s="30"/>
      <c r="AC27" s="30"/>
      <c r="AD27" s="30"/>
      <c r="AE27" s="30"/>
      <c r="AF27" s="30"/>
      <c r="AG27" s="21"/>
      <c r="AH27" s="30"/>
      <c r="AI27" s="30"/>
      <c r="AJ27" s="30"/>
      <c r="AK27" s="26"/>
      <c r="AL27" s="118"/>
      <c r="AM27" s="31"/>
    </row>
    <row r="28" spans="1:39" ht="15.75" customHeight="1">
      <c r="A28" s="21"/>
      <c r="B28" s="21"/>
      <c r="C28" s="26"/>
      <c r="D28" s="26"/>
      <c r="E28" s="231"/>
      <c r="F28" s="118"/>
      <c r="G28" s="118"/>
      <c r="H28" s="118"/>
      <c r="I28" s="118"/>
      <c r="J28" s="21"/>
      <c r="K28" s="119"/>
      <c r="L28" s="119"/>
      <c r="M28" s="119"/>
      <c r="N28" s="119"/>
      <c r="O28" s="119"/>
      <c r="P28" s="119"/>
      <c r="Q28" s="119"/>
      <c r="R28" s="119"/>
      <c r="S28" s="119"/>
      <c r="T28" s="119"/>
      <c r="U28" s="119"/>
      <c r="V28" s="48"/>
      <c r="W28" s="48"/>
      <c r="X28" s="42"/>
      <c r="Y28" s="30"/>
      <c r="Z28" s="30"/>
      <c r="AA28" s="30"/>
      <c r="AB28" s="30"/>
      <c r="AC28" s="30"/>
      <c r="AD28" s="30"/>
      <c r="AE28" s="30"/>
      <c r="AF28" s="30"/>
      <c r="AG28" s="21"/>
      <c r="AH28" s="30"/>
      <c r="AI28" s="30"/>
      <c r="AJ28" s="30"/>
      <c r="AK28" s="26"/>
      <c r="AL28" s="118"/>
      <c r="AM28" s="31"/>
    </row>
    <row r="29" spans="1:39" ht="15.75" customHeight="1">
      <c r="A29" s="622" t="s">
        <v>627</v>
      </c>
      <c r="B29" s="622"/>
      <c r="C29" s="622"/>
      <c r="D29" s="622"/>
      <c r="E29" s="622"/>
      <c r="F29" s="232"/>
      <c r="G29" s="232"/>
      <c r="H29" s="232"/>
      <c r="I29" s="232"/>
      <c r="J29" s="21"/>
      <c r="K29" s="119"/>
      <c r="L29" s="119"/>
      <c r="M29" s="119"/>
      <c r="N29" s="119"/>
      <c r="O29" s="119"/>
      <c r="P29" s="119"/>
      <c r="Q29" s="119"/>
      <c r="R29" s="119"/>
      <c r="S29" s="119"/>
      <c r="T29" s="119"/>
      <c r="U29" s="119"/>
      <c r="V29" s="48"/>
      <c r="W29" s="48"/>
      <c r="X29" s="30">
        <f>SUM(X7:X28)</f>
        <v>0</v>
      </c>
      <c r="Y29" s="30"/>
      <c r="Z29" s="30">
        <f>SUM(Z7:Z28)</f>
        <v>0</v>
      </c>
      <c r="AA29" s="30">
        <f>SUM(AA7:AA28)</f>
        <v>0</v>
      </c>
      <c r="AB29" s="30"/>
      <c r="AC29" s="30"/>
      <c r="AD29" s="30">
        <f>SUM(AD7:AD28)</f>
        <v>0</v>
      </c>
      <c r="AE29" s="30">
        <f>SUM(AE7:AE28)</f>
        <v>0</v>
      </c>
      <c r="AF29" s="30">
        <f>SUM(AF7:AF28)</f>
        <v>0</v>
      </c>
      <c r="AG29" s="30"/>
      <c r="AH29" s="30">
        <f>SUM(AH7:AH28)</f>
        <v>0</v>
      </c>
      <c r="AI29" s="30" t="str">
        <f>IF(AE29=0,"",(AH29-AE29)/AE29*100)</f>
        <v/>
      </c>
      <c r="AJ29" s="30"/>
      <c r="AK29" s="26"/>
      <c r="AL29" s="118"/>
      <c r="AM29" s="31"/>
    </row>
    <row r="30" spans="1:39" ht="15.75" customHeight="1">
      <c r="A30" s="34" t="e">
        <f>#REF!&amp;#REF!</f>
        <v>#REF!</v>
      </c>
      <c r="B30" s="34"/>
      <c r="AF30" s="13" t="e">
        <f>"评估人员："&amp;#REF!</f>
        <v>#REF!</v>
      </c>
    </row>
    <row r="31" spans="1:39" ht="15.75" customHeight="1">
      <c r="A31" s="34" t="e">
        <f>CONCATENATE(#REF!,#REF!,#REF!,#REF!,#REF!,#REF!,#REF!)</f>
        <v>#REF!</v>
      </c>
      <c r="B31" s="34"/>
    </row>
  </sheetData>
  <mergeCells count="37">
    <mergeCell ref="AI5:AI6"/>
    <mergeCell ref="AJ5:AJ6"/>
    <mergeCell ref="AK5:AK6"/>
    <mergeCell ref="AL5:AL6"/>
    <mergeCell ref="AM5:AM6"/>
    <mergeCell ref="U5:U6"/>
    <mergeCell ref="V5:V6"/>
    <mergeCell ref="W5:W6"/>
    <mergeCell ref="X5:X6"/>
    <mergeCell ref="Y5:Y6"/>
    <mergeCell ref="P5:P6"/>
    <mergeCell ref="Q5:Q6"/>
    <mergeCell ref="R5:R6"/>
    <mergeCell ref="S5:S6"/>
    <mergeCell ref="T5:T6"/>
    <mergeCell ref="A29:E29"/>
    <mergeCell ref="A5:A6"/>
    <mergeCell ref="B5:B6"/>
    <mergeCell ref="C5:C6"/>
    <mergeCell ref="D5:D6"/>
    <mergeCell ref="E5:E6"/>
    <mergeCell ref="A2:AK2"/>
    <mergeCell ref="A3:AK3"/>
    <mergeCell ref="Z5:AA5"/>
    <mergeCell ref="AB5:AC5"/>
    <mergeCell ref="AD5:AE5"/>
    <mergeCell ref="AF5:AH5"/>
    <mergeCell ref="F5:F6"/>
    <mergeCell ref="G5:G6"/>
    <mergeCell ref="H5:H6"/>
    <mergeCell ref="I5:I6"/>
    <mergeCell ref="J5:J6"/>
    <mergeCell ref="K5:K6"/>
    <mergeCell ref="L5:L6"/>
    <mergeCell ref="M5:M6"/>
    <mergeCell ref="N5:N6"/>
    <mergeCell ref="O5:O6"/>
  </mergeCells>
  <phoneticPr fontId="12" type="noConversion"/>
  <hyperlinks>
    <hyperlink ref="A1" location="索引目录!E35" display="返回索引页"/>
    <hyperlink ref="B1" location="固定资产汇总!B8" display="返回"/>
  </hyperlinks>
  <printOptions horizontalCentered="1"/>
  <pageMargins left="0.35433070866141703" right="0.35433070866141703" top="0.78740157480314998" bottom="0.78740157480314998" header="1.02362204724409" footer="0.511811023622047"/>
  <pageSetup paperSize="9" scale="50" fitToHeight="0" orientation="landscape"/>
  <headerFooter alignWithMargins="0">
    <oddHeader>&amp;R&amp;"宋体,常规"&amp;10表&amp;"Times New Roman,常规"4-6-1-1
&amp;"宋体,常规"共&amp;"Times New Roman,常规"&amp;N&amp;"宋体,常规"页第&amp;"Times New Roman,常规"&amp;P&amp;"宋体,常规"页</oddHeader>
  </headerFooter>
  <legacy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B31"/>
  <sheetViews>
    <sheetView topLeftCell="M1" workbookViewId="0">
      <selection activeCell="A2" sqref="A2:AA2"/>
    </sheetView>
  </sheetViews>
  <sheetFormatPr defaultColWidth="9" defaultRowHeight="15.75" customHeight="1" outlineLevelCol="1"/>
  <cols>
    <col min="1" max="1" width="5.875" style="13" customWidth="1"/>
    <col min="2" max="2" width="14.75" style="13" customWidth="1"/>
    <col min="3" max="3" width="19" style="13" customWidth="1"/>
    <col min="4" max="4" width="14.75" style="13" customWidth="1"/>
    <col min="5" max="5" width="14.75" style="13" hidden="1" customWidth="1"/>
    <col min="6" max="6" width="9.125" style="13" customWidth="1"/>
    <col min="7" max="7" width="15" style="13" customWidth="1"/>
    <col min="8" max="8" width="19.125" style="13" customWidth="1" outlineLevel="1"/>
    <col min="9" max="9" width="8.125" style="46" customWidth="1"/>
    <col min="10" max="12" width="8.125" style="13" customWidth="1"/>
    <col min="13" max="13" width="8.125" style="209" customWidth="1"/>
    <col min="14" max="14" width="8.25" style="13" customWidth="1"/>
    <col min="15" max="15" width="5.25" style="13" customWidth="1"/>
    <col min="16" max="19" width="11" style="13" customWidth="1" outlineLevel="1"/>
    <col min="20" max="20" width="11.625" style="13" customWidth="1"/>
    <col min="21" max="21" width="11" style="13" customWidth="1"/>
    <col min="22" max="22" width="11" style="13" customWidth="1" outlineLevel="1"/>
    <col min="23" max="23" width="7.25" style="13" customWidth="1" outlineLevel="1"/>
    <col min="24" max="24" width="11" style="13" customWidth="1" outlineLevel="1"/>
    <col min="25" max="25" width="7.5" style="13" customWidth="1" outlineLevel="1"/>
    <col min="26" max="26" width="7.625" style="13" customWidth="1" outlineLevel="1"/>
    <col min="27" max="27" width="8.75" style="13" customWidth="1"/>
    <col min="28" max="16384" width="9" style="13"/>
  </cols>
  <sheetData>
    <row r="1" spans="1:28">
      <c r="A1" s="15" t="s">
        <v>414</v>
      </c>
      <c r="B1" s="16" t="s">
        <v>452</v>
      </c>
      <c r="C1" s="16"/>
      <c r="D1" s="16"/>
      <c r="E1" s="16"/>
      <c r="F1" s="16"/>
      <c r="G1" s="18"/>
      <c r="H1" s="18"/>
      <c r="I1" s="47"/>
      <c r="J1" s="18"/>
      <c r="K1" s="18"/>
      <c r="L1" s="18"/>
      <c r="M1" s="210"/>
      <c r="N1" s="18"/>
      <c r="O1" s="18"/>
      <c r="P1" s="18"/>
      <c r="Q1" s="18"/>
      <c r="R1" s="18"/>
      <c r="S1" s="18"/>
      <c r="T1" s="18"/>
      <c r="U1" s="18"/>
      <c r="V1" s="18"/>
      <c r="W1" s="18"/>
      <c r="X1" s="18"/>
      <c r="Y1" s="18"/>
      <c r="Z1" s="18"/>
      <c r="AA1" s="18"/>
    </row>
    <row r="2" spans="1:28" s="11" customFormat="1" ht="30" customHeight="1">
      <c r="A2" s="607" t="s">
        <v>878</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row>
    <row r="3" spans="1:28" ht="14.1" customHeight="1">
      <c r="A3" s="608" t="e">
        <f>CONCATENATE(#REF!,#REF!,#REF!,#REF!,#REF!,#REF!,#REF!)</f>
        <v>#REF!</v>
      </c>
      <c r="B3" s="608"/>
      <c r="C3" s="608"/>
      <c r="D3" s="608"/>
      <c r="E3" s="608"/>
      <c r="F3" s="608"/>
      <c r="G3" s="608"/>
      <c r="H3" s="608"/>
      <c r="I3" s="608"/>
      <c r="J3" s="608"/>
      <c r="K3" s="608"/>
      <c r="L3" s="608"/>
      <c r="M3" s="608"/>
      <c r="N3" s="608"/>
      <c r="O3" s="608"/>
      <c r="P3" s="618"/>
      <c r="Q3" s="618"/>
      <c r="R3" s="618"/>
      <c r="S3" s="618"/>
      <c r="T3" s="618"/>
      <c r="U3" s="618"/>
      <c r="V3" s="618"/>
      <c r="W3" s="618"/>
      <c r="X3" s="618"/>
      <c r="Y3" s="618"/>
      <c r="Z3" s="618"/>
      <c r="AA3" s="618"/>
    </row>
    <row r="4" spans="1:28" ht="15.75" customHeight="1">
      <c r="A4" s="19" t="e">
        <f>#REF!&amp;#REF!</f>
        <v>#REF!</v>
      </c>
      <c r="AA4" s="20" t="s">
        <v>275</v>
      </c>
    </row>
    <row r="5" spans="1:28" s="12" customFormat="1" ht="15.75" customHeight="1">
      <c r="A5" s="622" t="s">
        <v>454</v>
      </c>
      <c r="B5" s="622" t="s">
        <v>690</v>
      </c>
      <c r="C5" s="626" t="s">
        <v>879</v>
      </c>
      <c r="D5" s="622" t="s">
        <v>880</v>
      </c>
      <c r="E5" s="21"/>
      <c r="F5" s="622" t="s">
        <v>881</v>
      </c>
      <c r="G5" s="622" t="s">
        <v>819</v>
      </c>
      <c r="H5" s="638" t="s">
        <v>735</v>
      </c>
      <c r="I5" s="656" t="s">
        <v>833</v>
      </c>
      <c r="J5" s="211" t="s">
        <v>882</v>
      </c>
      <c r="K5" s="211" t="s">
        <v>883</v>
      </c>
      <c r="L5" s="211" t="s">
        <v>884</v>
      </c>
      <c r="M5" s="211" t="s">
        <v>713</v>
      </c>
      <c r="N5" s="211" t="s">
        <v>885</v>
      </c>
      <c r="O5" s="626" t="s">
        <v>693</v>
      </c>
      <c r="P5" s="622" t="s">
        <v>456</v>
      </c>
      <c r="Q5" s="623"/>
      <c r="R5" s="643" t="s">
        <v>582</v>
      </c>
      <c r="S5" s="620"/>
      <c r="T5" s="621" t="s">
        <v>457</v>
      </c>
      <c r="U5" s="620"/>
      <c r="V5" s="622" t="s">
        <v>458</v>
      </c>
      <c r="W5" s="622"/>
      <c r="X5" s="622"/>
      <c r="Y5" s="639" t="s">
        <v>460</v>
      </c>
      <c r="Z5" s="639" t="s">
        <v>836</v>
      </c>
      <c r="AA5" s="639" t="s">
        <v>583</v>
      </c>
    </row>
    <row r="6" spans="1:28" s="12" customFormat="1" ht="15.75" customHeight="1">
      <c r="A6" s="622"/>
      <c r="B6" s="622"/>
      <c r="C6" s="627"/>
      <c r="D6" s="622"/>
      <c r="E6" s="21"/>
      <c r="F6" s="622"/>
      <c r="G6" s="622"/>
      <c r="H6" s="638"/>
      <c r="I6" s="657"/>
      <c r="J6" s="212" t="s">
        <v>886</v>
      </c>
      <c r="K6" s="212" t="s">
        <v>886</v>
      </c>
      <c r="L6" s="212" t="s">
        <v>886</v>
      </c>
      <c r="M6" s="212" t="s">
        <v>887</v>
      </c>
      <c r="N6" s="212" t="s">
        <v>888</v>
      </c>
      <c r="O6" s="627"/>
      <c r="P6" s="21" t="s">
        <v>839</v>
      </c>
      <c r="Q6" s="23" t="s">
        <v>840</v>
      </c>
      <c r="R6" s="117" t="s">
        <v>839</v>
      </c>
      <c r="S6" s="21" t="s">
        <v>840</v>
      </c>
      <c r="T6" s="33" t="s">
        <v>839</v>
      </c>
      <c r="U6" s="21" t="s">
        <v>840</v>
      </c>
      <c r="V6" s="21" t="s">
        <v>839</v>
      </c>
      <c r="W6" s="21" t="s">
        <v>731</v>
      </c>
      <c r="X6" s="21" t="s">
        <v>840</v>
      </c>
      <c r="Y6" s="622"/>
      <c r="Z6" s="622"/>
      <c r="AA6" s="622"/>
    </row>
    <row r="7" spans="1:28" s="12" customFormat="1" ht="15.75" customHeight="1">
      <c r="A7" s="21">
        <v>1</v>
      </c>
      <c r="B7" s="96"/>
      <c r="C7" s="133"/>
      <c r="D7" s="21"/>
      <c r="E7" s="21"/>
      <c r="F7" s="21"/>
      <c r="G7" s="65"/>
      <c r="H7" s="115"/>
      <c r="I7" s="48"/>
      <c r="J7" s="212"/>
      <c r="K7" s="212"/>
      <c r="L7" s="212"/>
      <c r="M7" s="213"/>
      <c r="N7" s="212"/>
      <c r="O7" s="133"/>
      <c r="P7" s="214"/>
      <c r="Q7" s="215"/>
      <c r="R7" s="117"/>
      <c r="S7" s="33"/>
      <c r="T7" s="216">
        <f>P7+R7</f>
        <v>0</v>
      </c>
      <c r="U7" s="216">
        <f>Q7+S7</f>
        <v>0</v>
      </c>
      <c r="V7" s="30"/>
      <c r="W7" s="21"/>
      <c r="X7" s="30">
        <f>IF(W7="",0,ROUND(V7*W7%,0))</f>
        <v>0</v>
      </c>
      <c r="Y7" s="30" t="str">
        <f>IF(U7=0,"",(X7-U7)/U7*100)</f>
        <v/>
      </c>
      <c r="Z7" s="21"/>
      <c r="AA7" s="21"/>
      <c r="AB7" s="217"/>
    </row>
    <row r="8" spans="1:28" s="12" customFormat="1" ht="15.75" customHeight="1">
      <c r="A8" s="21">
        <v>2</v>
      </c>
      <c r="B8" s="96"/>
      <c r="C8" s="133"/>
      <c r="D8" s="21"/>
      <c r="E8" s="21"/>
      <c r="F8" s="21"/>
      <c r="G8" s="65"/>
      <c r="H8" s="115"/>
      <c r="I8" s="48"/>
      <c r="J8" s="212"/>
      <c r="K8" s="212"/>
      <c r="L8" s="212"/>
      <c r="M8" s="213"/>
      <c r="N8" s="212"/>
      <c r="O8" s="133"/>
      <c r="P8" s="214"/>
      <c r="Q8" s="215"/>
      <c r="R8" s="117"/>
      <c r="S8" s="33"/>
      <c r="T8" s="216">
        <f t="shared" ref="T8:T26" si="0">P8+R8</f>
        <v>0</v>
      </c>
      <c r="U8" s="216">
        <f t="shared" ref="U8:U26" si="1">Q8+S8</f>
        <v>0</v>
      </c>
      <c r="V8" s="30"/>
      <c r="W8" s="21"/>
      <c r="X8" s="30">
        <f t="shared" ref="X8:X26" si="2">IF(W8="",0,ROUND(V8*W8%,0))</f>
        <v>0</v>
      </c>
      <c r="Y8" s="30" t="str">
        <f t="shared" ref="Y8:Y27" si="3">IF(U8=0,"",(X8-U8)/U8*100)</f>
        <v/>
      </c>
      <c r="Z8" s="21"/>
      <c r="AA8" s="21"/>
      <c r="AB8" s="217"/>
    </row>
    <row r="9" spans="1:28" s="12" customFormat="1" ht="15.75" customHeight="1">
      <c r="A9" s="21">
        <v>3</v>
      </c>
      <c r="B9" s="96"/>
      <c r="C9" s="133"/>
      <c r="D9" s="21"/>
      <c r="E9" s="21"/>
      <c r="F9" s="21"/>
      <c r="G9" s="65"/>
      <c r="H9" s="115"/>
      <c r="I9" s="48"/>
      <c r="J9" s="212"/>
      <c r="K9" s="212"/>
      <c r="L9" s="212"/>
      <c r="M9" s="213"/>
      <c r="N9" s="212"/>
      <c r="O9" s="133"/>
      <c r="P9" s="214"/>
      <c r="Q9" s="215"/>
      <c r="R9" s="117"/>
      <c r="S9" s="33"/>
      <c r="T9" s="216">
        <f t="shared" si="0"/>
        <v>0</v>
      </c>
      <c r="U9" s="216">
        <f t="shared" si="1"/>
        <v>0</v>
      </c>
      <c r="V9" s="30"/>
      <c r="W9" s="21"/>
      <c r="X9" s="30">
        <f t="shared" si="2"/>
        <v>0</v>
      </c>
      <c r="Y9" s="30" t="str">
        <f t="shared" si="3"/>
        <v/>
      </c>
      <c r="Z9" s="21"/>
      <c r="AA9" s="21"/>
      <c r="AB9" s="217"/>
    </row>
    <row r="10" spans="1:28" s="12" customFormat="1" ht="15.75" customHeight="1">
      <c r="A10" s="21">
        <v>4</v>
      </c>
      <c r="B10" s="96"/>
      <c r="C10" s="133"/>
      <c r="D10" s="21"/>
      <c r="E10" s="21"/>
      <c r="F10" s="21"/>
      <c r="G10" s="65"/>
      <c r="H10" s="115"/>
      <c r="I10" s="48"/>
      <c r="J10" s="212"/>
      <c r="K10" s="212"/>
      <c r="L10" s="212"/>
      <c r="M10" s="213"/>
      <c r="N10" s="212"/>
      <c r="O10" s="133"/>
      <c r="P10" s="214"/>
      <c r="Q10" s="215"/>
      <c r="R10" s="117"/>
      <c r="S10" s="33"/>
      <c r="T10" s="216">
        <f t="shared" si="0"/>
        <v>0</v>
      </c>
      <c r="U10" s="216">
        <f t="shared" si="1"/>
        <v>0</v>
      </c>
      <c r="V10" s="30"/>
      <c r="W10" s="21"/>
      <c r="X10" s="30">
        <f t="shared" si="2"/>
        <v>0</v>
      </c>
      <c r="Y10" s="30" t="str">
        <f t="shared" si="3"/>
        <v/>
      </c>
      <c r="Z10" s="21"/>
      <c r="AA10" s="21"/>
      <c r="AB10" s="217"/>
    </row>
    <row r="11" spans="1:28" s="12" customFormat="1" ht="15.75" customHeight="1">
      <c r="A11" s="21">
        <v>5</v>
      </c>
      <c r="B11" s="96"/>
      <c r="C11" s="133"/>
      <c r="D11" s="21"/>
      <c r="E11" s="21"/>
      <c r="F11" s="21"/>
      <c r="G11" s="65"/>
      <c r="H11" s="115"/>
      <c r="I11" s="48"/>
      <c r="J11" s="212"/>
      <c r="K11" s="212"/>
      <c r="L11" s="212"/>
      <c r="M11" s="213"/>
      <c r="N11" s="212"/>
      <c r="O11" s="133"/>
      <c r="P11" s="214"/>
      <c r="Q11" s="215"/>
      <c r="R11" s="117"/>
      <c r="S11" s="33"/>
      <c r="T11" s="216">
        <f t="shared" si="0"/>
        <v>0</v>
      </c>
      <c r="U11" s="216">
        <f t="shared" si="1"/>
        <v>0</v>
      </c>
      <c r="V11" s="30"/>
      <c r="W11" s="21"/>
      <c r="X11" s="30">
        <f t="shared" si="2"/>
        <v>0</v>
      </c>
      <c r="Y11" s="30" t="str">
        <f t="shared" si="3"/>
        <v/>
      </c>
      <c r="Z11" s="21"/>
      <c r="AA11" s="21"/>
      <c r="AB11" s="217"/>
    </row>
    <row r="12" spans="1:28" s="12" customFormat="1" ht="15.75" customHeight="1">
      <c r="A12" s="21">
        <v>6</v>
      </c>
      <c r="B12" s="96"/>
      <c r="C12" s="133"/>
      <c r="D12" s="21"/>
      <c r="E12" s="21"/>
      <c r="F12" s="21"/>
      <c r="G12" s="65"/>
      <c r="H12" s="115"/>
      <c r="I12" s="48"/>
      <c r="J12" s="212"/>
      <c r="K12" s="212"/>
      <c r="L12" s="212"/>
      <c r="M12" s="213"/>
      <c r="N12" s="212"/>
      <c r="O12" s="133"/>
      <c r="P12" s="214"/>
      <c r="Q12" s="215"/>
      <c r="R12" s="117"/>
      <c r="S12" s="33"/>
      <c r="T12" s="216">
        <f t="shared" si="0"/>
        <v>0</v>
      </c>
      <c r="U12" s="216">
        <f t="shared" si="1"/>
        <v>0</v>
      </c>
      <c r="V12" s="30"/>
      <c r="W12" s="21"/>
      <c r="X12" s="30">
        <f t="shared" si="2"/>
        <v>0</v>
      </c>
      <c r="Y12" s="30" t="str">
        <f t="shared" si="3"/>
        <v/>
      </c>
      <c r="Z12" s="21"/>
      <c r="AA12" s="21"/>
      <c r="AB12" s="217"/>
    </row>
    <row r="13" spans="1:28" s="12" customFormat="1" ht="15.75" customHeight="1">
      <c r="A13" s="21">
        <v>7</v>
      </c>
      <c r="B13" s="96"/>
      <c r="C13" s="133"/>
      <c r="D13" s="21"/>
      <c r="E13" s="21"/>
      <c r="F13" s="21"/>
      <c r="G13" s="65"/>
      <c r="H13" s="115"/>
      <c r="I13" s="48"/>
      <c r="J13" s="212"/>
      <c r="K13" s="212"/>
      <c r="L13" s="212"/>
      <c r="M13" s="213"/>
      <c r="N13" s="212"/>
      <c r="O13" s="133"/>
      <c r="P13" s="214"/>
      <c r="Q13" s="215"/>
      <c r="R13" s="117"/>
      <c r="S13" s="33"/>
      <c r="T13" s="216">
        <f t="shared" si="0"/>
        <v>0</v>
      </c>
      <c r="U13" s="216">
        <f t="shared" si="1"/>
        <v>0</v>
      </c>
      <c r="V13" s="30"/>
      <c r="W13" s="21"/>
      <c r="X13" s="30">
        <f t="shared" si="2"/>
        <v>0</v>
      </c>
      <c r="Y13" s="30" t="str">
        <f t="shared" si="3"/>
        <v/>
      </c>
      <c r="Z13" s="21"/>
      <c r="AA13" s="21"/>
      <c r="AB13" s="217"/>
    </row>
    <row r="14" spans="1:28" s="12" customFormat="1" ht="15.75" customHeight="1">
      <c r="A14" s="21">
        <v>8</v>
      </c>
      <c r="B14" s="96"/>
      <c r="C14" s="133"/>
      <c r="D14" s="21"/>
      <c r="E14" s="21"/>
      <c r="F14" s="21"/>
      <c r="G14" s="65"/>
      <c r="H14" s="115"/>
      <c r="I14" s="48"/>
      <c r="J14" s="212"/>
      <c r="K14" s="212"/>
      <c r="L14" s="212"/>
      <c r="M14" s="213"/>
      <c r="N14" s="212"/>
      <c r="O14" s="133"/>
      <c r="P14" s="214"/>
      <c r="Q14" s="215"/>
      <c r="R14" s="117"/>
      <c r="S14" s="33"/>
      <c r="T14" s="216">
        <f t="shared" si="0"/>
        <v>0</v>
      </c>
      <c r="U14" s="216">
        <f t="shared" si="1"/>
        <v>0</v>
      </c>
      <c r="V14" s="30"/>
      <c r="W14" s="21"/>
      <c r="X14" s="30">
        <f t="shared" si="2"/>
        <v>0</v>
      </c>
      <c r="Y14" s="30" t="str">
        <f t="shared" si="3"/>
        <v/>
      </c>
      <c r="Z14" s="21"/>
      <c r="AA14" s="21"/>
      <c r="AB14" s="217"/>
    </row>
    <row r="15" spans="1:28" s="12" customFormat="1" ht="15.75" customHeight="1">
      <c r="A15" s="21">
        <v>9</v>
      </c>
      <c r="B15" s="96"/>
      <c r="C15" s="133"/>
      <c r="D15" s="21"/>
      <c r="E15" s="21"/>
      <c r="F15" s="21"/>
      <c r="G15" s="65"/>
      <c r="H15" s="115"/>
      <c r="I15" s="48"/>
      <c r="J15" s="212"/>
      <c r="K15" s="212"/>
      <c r="L15" s="212"/>
      <c r="M15" s="213"/>
      <c r="N15" s="212"/>
      <c r="O15" s="133"/>
      <c r="P15" s="214"/>
      <c r="Q15" s="215"/>
      <c r="R15" s="117"/>
      <c r="S15" s="33"/>
      <c r="T15" s="216">
        <f t="shared" si="0"/>
        <v>0</v>
      </c>
      <c r="U15" s="216">
        <f t="shared" si="1"/>
        <v>0</v>
      </c>
      <c r="V15" s="30"/>
      <c r="W15" s="21"/>
      <c r="X15" s="30">
        <f t="shared" si="2"/>
        <v>0</v>
      </c>
      <c r="Y15" s="30" t="str">
        <f t="shared" si="3"/>
        <v/>
      </c>
      <c r="Z15" s="21"/>
      <c r="AA15" s="21"/>
      <c r="AB15" s="217"/>
    </row>
    <row r="16" spans="1:28" s="208" customFormat="1" ht="15.75" customHeight="1">
      <c r="A16" s="21">
        <v>10</v>
      </c>
      <c r="B16" s="96"/>
      <c r="C16" s="206"/>
      <c r="D16" s="65"/>
      <c r="E16" s="65"/>
      <c r="F16" s="65"/>
      <c r="G16" s="65"/>
      <c r="H16" s="115"/>
      <c r="I16" s="48"/>
      <c r="J16" s="212"/>
      <c r="K16" s="212"/>
      <c r="L16" s="212"/>
      <c r="M16" s="212"/>
      <c r="N16" s="212"/>
      <c r="O16" s="206"/>
      <c r="P16" s="65"/>
      <c r="Q16" s="218"/>
      <c r="R16" s="219"/>
      <c r="S16" s="220"/>
      <c r="T16" s="216">
        <f t="shared" si="0"/>
        <v>0</v>
      </c>
      <c r="U16" s="216">
        <f t="shared" si="1"/>
        <v>0</v>
      </c>
      <c r="V16" s="30"/>
      <c r="W16" s="65"/>
      <c r="X16" s="30">
        <f t="shared" si="2"/>
        <v>0</v>
      </c>
      <c r="Y16" s="30" t="str">
        <f t="shared" si="3"/>
        <v/>
      </c>
      <c r="Z16" s="65"/>
      <c r="AA16" s="65"/>
    </row>
    <row r="17" spans="1:27" s="208" customFormat="1" ht="15.75" customHeight="1">
      <c r="A17" s="21">
        <v>11</v>
      </c>
      <c r="B17" s="96"/>
      <c r="C17" s="206"/>
      <c r="D17" s="65"/>
      <c r="E17" s="65"/>
      <c r="F17" s="65"/>
      <c r="G17" s="65"/>
      <c r="H17" s="115"/>
      <c r="I17" s="48"/>
      <c r="J17" s="212"/>
      <c r="K17" s="212"/>
      <c r="L17" s="212"/>
      <c r="M17" s="212"/>
      <c r="N17" s="212"/>
      <c r="O17" s="206"/>
      <c r="P17" s="65"/>
      <c r="Q17" s="218"/>
      <c r="R17" s="219"/>
      <c r="S17" s="220"/>
      <c r="T17" s="216">
        <f t="shared" si="0"/>
        <v>0</v>
      </c>
      <c r="U17" s="216">
        <f t="shared" si="1"/>
        <v>0</v>
      </c>
      <c r="V17" s="30"/>
      <c r="W17" s="65"/>
      <c r="X17" s="30">
        <f t="shared" si="2"/>
        <v>0</v>
      </c>
      <c r="Y17" s="30" t="str">
        <f t="shared" si="3"/>
        <v/>
      </c>
      <c r="Z17" s="65"/>
      <c r="AA17" s="65"/>
    </row>
    <row r="18" spans="1:27" s="208" customFormat="1" ht="15.75" customHeight="1">
      <c r="A18" s="21">
        <v>12</v>
      </c>
      <c r="B18" s="96"/>
      <c r="C18" s="206"/>
      <c r="D18" s="65"/>
      <c r="E18" s="65"/>
      <c r="F18" s="65"/>
      <c r="G18" s="65"/>
      <c r="H18" s="115"/>
      <c r="I18" s="48"/>
      <c r="J18" s="212"/>
      <c r="K18" s="212"/>
      <c r="L18" s="212"/>
      <c r="M18" s="212"/>
      <c r="N18" s="212"/>
      <c r="O18" s="206"/>
      <c r="P18" s="65"/>
      <c r="Q18" s="218"/>
      <c r="R18" s="219"/>
      <c r="S18" s="220"/>
      <c r="T18" s="216">
        <f t="shared" si="0"/>
        <v>0</v>
      </c>
      <c r="U18" s="216">
        <f t="shared" si="1"/>
        <v>0</v>
      </c>
      <c r="V18" s="30"/>
      <c r="W18" s="65"/>
      <c r="X18" s="30">
        <f t="shared" si="2"/>
        <v>0</v>
      </c>
      <c r="Y18" s="30" t="str">
        <f t="shared" si="3"/>
        <v/>
      </c>
      <c r="Z18" s="65"/>
      <c r="AA18" s="65"/>
    </row>
    <row r="19" spans="1:27" s="208" customFormat="1" ht="15.75" customHeight="1">
      <c r="A19" s="21">
        <v>13</v>
      </c>
      <c r="B19" s="96"/>
      <c r="C19" s="206"/>
      <c r="D19" s="65"/>
      <c r="E19" s="65"/>
      <c r="F19" s="65"/>
      <c r="G19" s="65"/>
      <c r="H19" s="115"/>
      <c r="I19" s="48"/>
      <c r="J19" s="212"/>
      <c r="K19" s="212"/>
      <c r="L19" s="212"/>
      <c r="M19" s="212"/>
      <c r="N19" s="212"/>
      <c r="O19" s="206"/>
      <c r="P19" s="65"/>
      <c r="Q19" s="218"/>
      <c r="R19" s="219"/>
      <c r="S19" s="220"/>
      <c r="T19" s="216">
        <f t="shared" si="0"/>
        <v>0</v>
      </c>
      <c r="U19" s="216">
        <f t="shared" si="1"/>
        <v>0</v>
      </c>
      <c r="V19" s="30"/>
      <c r="W19" s="65"/>
      <c r="X19" s="30">
        <f t="shared" si="2"/>
        <v>0</v>
      </c>
      <c r="Y19" s="30" t="str">
        <f t="shared" si="3"/>
        <v/>
      </c>
      <c r="Z19" s="65"/>
      <c r="AA19" s="65"/>
    </row>
    <row r="20" spans="1:27" s="208" customFormat="1" ht="15.75" customHeight="1">
      <c r="A20" s="21">
        <v>14</v>
      </c>
      <c r="B20" s="96"/>
      <c r="C20" s="206"/>
      <c r="D20" s="65"/>
      <c r="E20" s="65"/>
      <c r="F20" s="65"/>
      <c r="G20" s="65"/>
      <c r="H20" s="115"/>
      <c r="I20" s="48"/>
      <c r="J20" s="212"/>
      <c r="K20" s="212"/>
      <c r="L20" s="212"/>
      <c r="M20" s="212"/>
      <c r="N20" s="212"/>
      <c r="O20" s="206"/>
      <c r="P20" s="65"/>
      <c r="Q20" s="218"/>
      <c r="R20" s="219"/>
      <c r="S20" s="220"/>
      <c r="T20" s="216">
        <f t="shared" si="0"/>
        <v>0</v>
      </c>
      <c r="U20" s="216">
        <f t="shared" si="1"/>
        <v>0</v>
      </c>
      <c r="V20" s="30"/>
      <c r="W20" s="65"/>
      <c r="X20" s="30">
        <f t="shared" si="2"/>
        <v>0</v>
      </c>
      <c r="Y20" s="30" t="str">
        <f t="shared" si="3"/>
        <v/>
      </c>
      <c r="Z20" s="65"/>
      <c r="AA20" s="65"/>
    </row>
    <row r="21" spans="1:27" s="208" customFormat="1" ht="15.75" customHeight="1">
      <c r="A21" s="21">
        <v>15</v>
      </c>
      <c r="B21" s="96"/>
      <c r="C21" s="206"/>
      <c r="D21" s="65"/>
      <c r="E21" s="65"/>
      <c r="F21" s="65"/>
      <c r="G21" s="65"/>
      <c r="H21" s="115"/>
      <c r="I21" s="48"/>
      <c r="J21" s="212"/>
      <c r="K21" s="212"/>
      <c r="L21" s="212"/>
      <c r="M21" s="212"/>
      <c r="N21" s="212"/>
      <c r="O21" s="206"/>
      <c r="P21" s="65"/>
      <c r="Q21" s="218"/>
      <c r="R21" s="219"/>
      <c r="S21" s="220"/>
      <c r="T21" s="216">
        <f t="shared" si="0"/>
        <v>0</v>
      </c>
      <c r="U21" s="216">
        <f t="shared" si="1"/>
        <v>0</v>
      </c>
      <c r="V21" s="30"/>
      <c r="W21" s="65"/>
      <c r="X21" s="30">
        <f t="shared" si="2"/>
        <v>0</v>
      </c>
      <c r="Y21" s="30" t="str">
        <f t="shared" si="3"/>
        <v/>
      </c>
      <c r="Z21" s="65"/>
      <c r="AA21" s="65"/>
    </row>
    <row r="22" spans="1:27" s="208" customFormat="1" ht="15.75" customHeight="1">
      <c r="A22" s="21">
        <v>16</v>
      </c>
      <c r="B22" s="96"/>
      <c r="C22" s="206"/>
      <c r="D22" s="65"/>
      <c r="E22" s="65"/>
      <c r="F22" s="65"/>
      <c r="G22" s="65"/>
      <c r="H22" s="115"/>
      <c r="I22" s="48"/>
      <c r="J22" s="212"/>
      <c r="K22" s="212"/>
      <c r="L22" s="212"/>
      <c r="M22" s="212"/>
      <c r="N22" s="212"/>
      <c r="O22" s="206"/>
      <c r="P22" s="65"/>
      <c r="Q22" s="218"/>
      <c r="R22" s="219"/>
      <c r="S22" s="220"/>
      <c r="T22" s="216">
        <f t="shared" si="0"/>
        <v>0</v>
      </c>
      <c r="U22" s="216">
        <f t="shared" si="1"/>
        <v>0</v>
      </c>
      <c r="V22" s="30"/>
      <c r="W22" s="65"/>
      <c r="X22" s="30">
        <f t="shared" si="2"/>
        <v>0</v>
      </c>
      <c r="Y22" s="30" t="str">
        <f t="shared" si="3"/>
        <v/>
      </c>
      <c r="Z22" s="65"/>
      <c r="AA22" s="65"/>
    </row>
    <row r="23" spans="1:27" s="208" customFormat="1" ht="15.75" customHeight="1">
      <c r="A23" s="21">
        <v>17</v>
      </c>
      <c r="B23" s="96"/>
      <c r="C23" s="206"/>
      <c r="D23" s="65"/>
      <c r="E23" s="65"/>
      <c r="F23" s="65"/>
      <c r="G23" s="65"/>
      <c r="H23" s="115"/>
      <c r="I23" s="48"/>
      <c r="J23" s="212"/>
      <c r="K23" s="212"/>
      <c r="L23" s="212"/>
      <c r="M23" s="212"/>
      <c r="N23" s="212"/>
      <c r="O23" s="206"/>
      <c r="P23" s="65"/>
      <c r="Q23" s="218"/>
      <c r="R23" s="219"/>
      <c r="S23" s="220"/>
      <c r="T23" s="216">
        <f t="shared" si="0"/>
        <v>0</v>
      </c>
      <c r="U23" s="216">
        <f t="shared" si="1"/>
        <v>0</v>
      </c>
      <c r="V23" s="30"/>
      <c r="W23" s="65"/>
      <c r="X23" s="30">
        <f t="shared" si="2"/>
        <v>0</v>
      </c>
      <c r="Y23" s="30" t="str">
        <f t="shared" si="3"/>
        <v/>
      </c>
      <c r="Z23" s="65"/>
      <c r="AA23" s="65"/>
    </row>
    <row r="24" spans="1:27" s="208" customFormat="1" ht="15.75" customHeight="1">
      <c r="A24" s="21">
        <v>18</v>
      </c>
      <c r="B24" s="96"/>
      <c r="C24" s="206"/>
      <c r="D24" s="65"/>
      <c r="E24" s="65"/>
      <c r="F24" s="65"/>
      <c r="G24" s="65"/>
      <c r="H24" s="115"/>
      <c r="I24" s="48"/>
      <c r="J24" s="212"/>
      <c r="K24" s="212"/>
      <c r="L24" s="212"/>
      <c r="M24" s="212"/>
      <c r="N24" s="212"/>
      <c r="O24" s="206"/>
      <c r="P24" s="65"/>
      <c r="Q24" s="218"/>
      <c r="R24" s="219"/>
      <c r="S24" s="220"/>
      <c r="T24" s="216">
        <f t="shared" si="0"/>
        <v>0</v>
      </c>
      <c r="U24" s="216">
        <f t="shared" si="1"/>
        <v>0</v>
      </c>
      <c r="V24" s="30"/>
      <c r="W24" s="65"/>
      <c r="X24" s="30">
        <f t="shared" si="2"/>
        <v>0</v>
      </c>
      <c r="Y24" s="30" t="str">
        <f t="shared" si="3"/>
        <v/>
      </c>
      <c r="Z24" s="65"/>
      <c r="AA24" s="65"/>
    </row>
    <row r="25" spans="1:27" s="208" customFormat="1" ht="15.75" customHeight="1">
      <c r="A25" s="21">
        <v>19</v>
      </c>
      <c r="B25" s="96"/>
      <c r="C25" s="206"/>
      <c r="D25" s="65"/>
      <c r="E25" s="65"/>
      <c r="F25" s="65"/>
      <c r="G25" s="65"/>
      <c r="H25" s="115"/>
      <c r="I25" s="48"/>
      <c r="J25" s="212"/>
      <c r="K25" s="212"/>
      <c r="L25" s="212"/>
      <c r="M25" s="212"/>
      <c r="N25" s="212"/>
      <c r="O25" s="206"/>
      <c r="P25" s="65"/>
      <c r="Q25" s="218"/>
      <c r="R25" s="219"/>
      <c r="S25" s="220"/>
      <c r="T25" s="216">
        <f t="shared" si="0"/>
        <v>0</v>
      </c>
      <c r="U25" s="216">
        <f t="shared" si="1"/>
        <v>0</v>
      </c>
      <c r="V25" s="30"/>
      <c r="W25" s="65"/>
      <c r="X25" s="30">
        <f t="shared" si="2"/>
        <v>0</v>
      </c>
      <c r="Y25" s="30" t="str">
        <f t="shared" si="3"/>
        <v/>
      </c>
      <c r="Z25" s="65"/>
      <c r="AA25" s="65"/>
    </row>
    <row r="26" spans="1:27" s="208" customFormat="1" ht="15.75" customHeight="1">
      <c r="A26" s="21">
        <v>20</v>
      </c>
      <c r="B26" s="96"/>
      <c r="C26" s="206"/>
      <c r="D26" s="65"/>
      <c r="E26" s="65"/>
      <c r="F26" s="65"/>
      <c r="G26" s="65"/>
      <c r="H26" s="115"/>
      <c r="I26" s="48"/>
      <c r="J26" s="212"/>
      <c r="K26" s="212"/>
      <c r="L26" s="212"/>
      <c r="M26" s="212"/>
      <c r="N26" s="212"/>
      <c r="O26" s="206"/>
      <c r="P26" s="65"/>
      <c r="Q26" s="218"/>
      <c r="R26" s="219"/>
      <c r="S26" s="220"/>
      <c r="T26" s="216">
        <f t="shared" si="0"/>
        <v>0</v>
      </c>
      <c r="U26" s="216">
        <f t="shared" si="1"/>
        <v>0</v>
      </c>
      <c r="V26" s="30"/>
      <c r="W26" s="65"/>
      <c r="X26" s="30">
        <f t="shared" si="2"/>
        <v>0</v>
      </c>
      <c r="Y26" s="30" t="str">
        <f t="shared" si="3"/>
        <v/>
      </c>
      <c r="Z26" s="65"/>
      <c r="AA26" s="65"/>
    </row>
    <row r="27" spans="1:27" ht="15.75" customHeight="1">
      <c r="A27" s="21"/>
      <c r="B27" s="26"/>
      <c r="C27" s="26"/>
      <c r="D27" s="26"/>
      <c r="E27" s="26"/>
      <c r="F27" s="26"/>
      <c r="G27" s="21"/>
      <c r="H27" s="118"/>
      <c r="I27" s="48"/>
      <c r="J27" s="48"/>
      <c r="K27" s="48"/>
      <c r="L27" s="48"/>
      <c r="M27" s="221"/>
      <c r="N27" s="21"/>
      <c r="O27" s="21"/>
      <c r="P27" s="30"/>
      <c r="Q27" s="27"/>
      <c r="R27" s="28"/>
      <c r="S27" s="29"/>
      <c r="T27" s="29"/>
      <c r="U27" s="30"/>
      <c r="V27" s="30"/>
      <c r="W27" s="21"/>
      <c r="X27" s="30"/>
      <c r="Y27" s="30" t="str">
        <f t="shared" si="3"/>
        <v/>
      </c>
      <c r="Z27" s="30"/>
      <c r="AA27" s="26"/>
    </row>
    <row r="28" spans="1:27" ht="15.75" customHeight="1">
      <c r="A28" s="21"/>
      <c r="B28" s="72"/>
      <c r="C28" s="26"/>
      <c r="D28" s="26"/>
      <c r="E28" s="26"/>
      <c r="F28" s="26"/>
      <c r="G28" s="21"/>
      <c r="H28" s="118"/>
      <c r="I28" s="48"/>
      <c r="J28" s="48"/>
      <c r="K28" s="48"/>
      <c r="L28" s="48"/>
      <c r="M28" s="221"/>
      <c r="N28" s="21"/>
      <c r="O28" s="21"/>
      <c r="P28" s="30"/>
      <c r="Q28" s="27"/>
      <c r="R28" s="28"/>
      <c r="S28" s="29"/>
      <c r="T28" s="29"/>
      <c r="U28" s="30"/>
      <c r="V28" s="30"/>
      <c r="W28" s="21"/>
      <c r="X28" s="30"/>
      <c r="Y28" s="30"/>
      <c r="Z28" s="30"/>
      <c r="AA28" s="26"/>
    </row>
    <row r="29" spans="1:27" ht="15.75" customHeight="1">
      <c r="A29" s="619" t="s">
        <v>627</v>
      </c>
      <c r="B29" s="621"/>
      <c r="C29" s="621"/>
      <c r="D29" s="621"/>
      <c r="E29" s="621"/>
      <c r="F29" s="621"/>
      <c r="G29" s="620"/>
      <c r="H29" s="118"/>
      <c r="I29" s="48"/>
      <c r="J29" s="48"/>
      <c r="K29" s="48"/>
      <c r="L29" s="48"/>
      <c r="M29" s="221"/>
      <c r="N29" s="21"/>
      <c r="O29" s="21"/>
      <c r="P29" s="30">
        <f t="shared" ref="P29:V29" si="4">SUM(P7:P28)</f>
        <v>0</v>
      </c>
      <c r="Q29" s="30">
        <f t="shared" si="4"/>
        <v>0</v>
      </c>
      <c r="R29" s="30">
        <f t="shared" si="4"/>
        <v>0</v>
      </c>
      <c r="S29" s="30">
        <f t="shared" si="4"/>
        <v>0</v>
      </c>
      <c r="T29" s="30">
        <f t="shared" si="4"/>
        <v>0</v>
      </c>
      <c r="U29" s="30">
        <f t="shared" si="4"/>
        <v>0</v>
      </c>
      <c r="V29" s="30">
        <f t="shared" si="4"/>
        <v>0</v>
      </c>
      <c r="W29" s="30"/>
      <c r="X29" s="30">
        <f>SUM(X7:X28)</f>
        <v>0</v>
      </c>
      <c r="Y29" s="30" t="str">
        <f>IF(U29=0,"",(X29-U29)/U29*100)</f>
        <v/>
      </c>
      <c r="Z29" s="30"/>
      <c r="AA29" s="26"/>
    </row>
    <row r="30" spans="1:27" ht="15.75" customHeight="1">
      <c r="A30" s="34" t="e">
        <f>#REF!&amp;#REF!</f>
        <v>#REF!</v>
      </c>
      <c r="V30" s="34" t="e">
        <f>"评估人员："&amp;#REF!</f>
        <v>#REF!</v>
      </c>
    </row>
    <row r="31" spans="1:27" ht="15.75" customHeight="1">
      <c r="A31" s="34" t="e">
        <f>CONCATENATE(#REF!,#REF!,#REF!,#REF!,#REF!,#REF!,#REF!)</f>
        <v>#REF!</v>
      </c>
    </row>
  </sheetData>
  <mergeCells count="19">
    <mergeCell ref="A29:G29"/>
    <mergeCell ref="A5:A6"/>
    <mergeCell ref="B5:B6"/>
    <mergeCell ref="C5:C6"/>
    <mergeCell ref="D5:D6"/>
    <mergeCell ref="F5:F6"/>
    <mergeCell ref="G5:G6"/>
    <mergeCell ref="A2:AA2"/>
    <mergeCell ref="A3:AA3"/>
    <mergeCell ref="P5:Q5"/>
    <mergeCell ref="R5:S5"/>
    <mergeCell ref="T5:U5"/>
    <mergeCell ref="V5:X5"/>
    <mergeCell ref="H5:H6"/>
    <mergeCell ref="I5:I6"/>
    <mergeCell ref="O5:O6"/>
    <mergeCell ref="Y5:Y6"/>
    <mergeCell ref="Z5:Z6"/>
    <mergeCell ref="AA5:AA6"/>
  </mergeCells>
  <phoneticPr fontId="12" type="noConversion"/>
  <hyperlinks>
    <hyperlink ref="A1" location="索引目录!E36" display="返回索引页"/>
    <hyperlink ref="B1" location="固定资产汇总!B9" display="返回"/>
  </hyperlinks>
  <printOptions horizontalCentered="1"/>
  <pageMargins left="0.35433070866141703" right="0.35433070866141703" top="0.78740157480314998" bottom="0.78740157480314998" header="0.98425196850393704" footer="0.511811023622047"/>
  <pageSetup paperSize="9" scale="48" fitToHeight="0" orientation="landscape"/>
  <headerFooter alignWithMargins="0">
    <oddHeader>&amp;R&amp;"宋体,常规"&amp;10表&amp;"Times New Roman,常规"4-6-1-2
&amp;"宋体,常规"共&amp;"Times New Roman,常规"&amp;N&amp;"宋体,常规"页第&amp;"Times New Roman,常规"&amp;P&amp;"宋体,常规"页</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AB34"/>
  <sheetViews>
    <sheetView topLeftCell="L1" workbookViewId="0">
      <selection activeCell="A2" sqref="A2:AB2"/>
    </sheetView>
  </sheetViews>
  <sheetFormatPr defaultColWidth="9" defaultRowHeight="15.75" customHeight="1" outlineLevelCol="1"/>
  <cols>
    <col min="1" max="1" width="4.5" style="13" customWidth="1"/>
    <col min="2" max="2" width="14.125" style="13" customWidth="1"/>
    <col min="3" max="3" width="10.375" style="13" customWidth="1"/>
    <col min="4" max="4" width="23" style="13" customWidth="1"/>
    <col min="5" max="5" width="10.375" style="13" customWidth="1"/>
    <col min="6" max="6" width="19.5" style="13" customWidth="1" outlineLevel="1"/>
    <col min="7" max="7" width="10.625" style="13" customWidth="1"/>
    <col min="8" max="8" width="10.125" style="13" customWidth="1"/>
    <col min="9" max="9" width="4.75" style="13" customWidth="1"/>
    <col min="10" max="10" width="9.125" style="13" customWidth="1"/>
    <col min="11" max="11" width="9.375" style="13" customWidth="1"/>
    <col min="12" max="12" width="5.125" style="13" customWidth="1"/>
    <col min="13" max="13" width="4.75" style="13" customWidth="1"/>
    <col min="14" max="16" width="8.5" style="13" customWidth="1"/>
    <col min="17" max="17" width="9.25" style="46" customWidth="1"/>
    <col min="18" max="21" width="11" style="13" customWidth="1" outlineLevel="1"/>
    <col min="22" max="22" width="12" style="13" customWidth="1"/>
    <col min="23" max="23" width="12.25" style="13" customWidth="1"/>
    <col min="24" max="24" width="11" style="13" customWidth="1" outlineLevel="1"/>
    <col min="25" max="25" width="6.625" style="13" customWidth="1" outlineLevel="1"/>
    <col min="26" max="26" width="11" style="13" customWidth="1" outlineLevel="1"/>
    <col min="27" max="27" width="7" style="13" customWidth="1" outlineLevel="1"/>
    <col min="28" max="28" width="13" style="13" customWidth="1"/>
    <col min="29" max="16384" width="9" style="13"/>
  </cols>
  <sheetData>
    <row r="1" spans="1:28">
      <c r="A1" s="15" t="s">
        <v>414</v>
      </c>
      <c r="B1" s="16" t="s">
        <v>452</v>
      </c>
      <c r="C1" s="16"/>
      <c r="D1" s="16"/>
      <c r="E1" s="16"/>
      <c r="F1" s="18"/>
      <c r="G1" s="18"/>
      <c r="H1" s="18"/>
      <c r="I1" s="18"/>
      <c r="J1" s="18"/>
      <c r="K1" s="18"/>
      <c r="L1" s="18"/>
      <c r="M1" s="18"/>
      <c r="N1" s="18"/>
      <c r="O1" s="18"/>
      <c r="P1" s="18"/>
      <c r="Q1" s="47"/>
      <c r="R1" s="18"/>
      <c r="S1" s="18"/>
      <c r="T1" s="18"/>
      <c r="U1" s="18"/>
      <c r="V1" s="18"/>
      <c r="W1" s="18"/>
      <c r="X1" s="18"/>
      <c r="Y1" s="18"/>
      <c r="Z1" s="18"/>
      <c r="AA1" s="18"/>
      <c r="AB1" s="18"/>
    </row>
    <row r="2" spans="1:28" s="11" customFormat="1" ht="30" customHeight="1">
      <c r="A2" s="607" t="s">
        <v>889</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row>
    <row r="3" spans="1:28" ht="14.1" customHeight="1">
      <c r="A3" s="608" t="e">
        <f>CONCATENATE(#REF!,#REF!,#REF!,#REF!,#REF!,#REF!,#REF!)</f>
        <v>#REF!</v>
      </c>
      <c r="B3" s="608"/>
      <c r="C3" s="608"/>
      <c r="D3" s="608"/>
      <c r="E3" s="608"/>
      <c r="F3" s="608"/>
      <c r="G3" s="608"/>
      <c r="H3" s="608"/>
      <c r="I3" s="608"/>
      <c r="J3" s="608"/>
      <c r="K3" s="608"/>
      <c r="L3" s="608"/>
      <c r="M3" s="608"/>
      <c r="N3" s="608"/>
      <c r="O3" s="608"/>
      <c r="P3" s="608"/>
      <c r="Q3" s="618"/>
      <c r="R3" s="618"/>
      <c r="S3" s="618"/>
      <c r="T3" s="618"/>
      <c r="U3" s="618"/>
      <c r="V3" s="618"/>
      <c r="W3" s="618"/>
      <c r="X3" s="618"/>
      <c r="Y3" s="618"/>
      <c r="Z3" s="618"/>
      <c r="AA3" s="618"/>
      <c r="AB3" s="618"/>
    </row>
    <row r="4" spans="1:28" ht="15.75" customHeight="1">
      <c r="A4" s="19" t="e">
        <f>#REF!&amp;#REF!</f>
        <v>#REF!</v>
      </c>
      <c r="L4" s="20"/>
      <c r="M4" s="20"/>
      <c r="N4" s="20"/>
      <c r="O4" s="20"/>
      <c r="P4" s="20"/>
      <c r="Q4" s="203"/>
      <c r="AB4" s="20" t="s">
        <v>275</v>
      </c>
    </row>
    <row r="5" spans="1:28" s="12" customFormat="1" ht="15.75" customHeight="1">
      <c r="A5" s="622" t="s">
        <v>454</v>
      </c>
      <c r="B5" s="629" t="s">
        <v>690</v>
      </c>
      <c r="C5" s="626" t="s">
        <v>890</v>
      </c>
      <c r="D5" s="622" t="s">
        <v>880</v>
      </c>
      <c r="E5" s="622" t="s">
        <v>891</v>
      </c>
      <c r="F5" s="638" t="s">
        <v>735</v>
      </c>
      <c r="G5" s="659" t="s">
        <v>892</v>
      </c>
      <c r="H5" s="659" t="s">
        <v>893</v>
      </c>
      <c r="I5" s="646" t="s">
        <v>894</v>
      </c>
      <c r="J5" s="659" t="s">
        <v>895</v>
      </c>
      <c r="K5" s="659" t="s">
        <v>896</v>
      </c>
      <c r="L5" s="659" t="s">
        <v>897</v>
      </c>
      <c r="M5" s="639" t="s">
        <v>898</v>
      </c>
      <c r="N5" s="639" t="s">
        <v>899</v>
      </c>
      <c r="O5" s="639" t="s">
        <v>900</v>
      </c>
      <c r="P5" s="639" t="s">
        <v>901</v>
      </c>
      <c r="Q5" s="656" t="s">
        <v>877</v>
      </c>
      <c r="R5" s="622" t="s">
        <v>456</v>
      </c>
      <c r="S5" s="622"/>
      <c r="T5" s="622" t="s">
        <v>582</v>
      </c>
      <c r="U5" s="622"/>
      <c r="V5" s="642" t="s">
        <v>457</v>
      </c>
      <c r="W5" s="642"/>
      <c r="X5" s="622" t="s">
        <v>458</v>
      </c>
      <c r="Y5" s="622"/>
      <c r="Z5" s="622"/>
      <c r="AA5" s="639" t="s">
        <v>460</v>
      </c>
      <c r="AB5" s="639" t="s">
        <v>583</v>
      </c>
    </row>
    <row r="6" spans="1:28" s="12" customFormat="1" ht="15.75" customHeight="1">
      <c r="A6" s="622"/>
      <c r="B6" s="630"/>
      <c r="C6" s="627"/>
      <c r="D6" s="622"/>
      <c r="E6" s="622"/>
      <c r="F6" s="638"/>
      <c r="G6" s="660"/>
      <c r="H6" s="660"/>
      <c r="I6" s="646"/>
      <c r="J6" s="660"/>
      <c r="K6" s="660"/>
      <c r="L6" s="660"/>
      <c r="M6" s="622"/>
      <c r="N6" s="622"/>
      <c r="O6" s="622"/>
      <c r="P6" s="622"/>
      <c r="Q6" s="657"/>
      <c r="R6" s="21" t="s">
        <v>839</v>
      </c>
      <c r="S6" s="21" t="s">
        <v>840</v>
      </c>
      <c r="T6" s="21" t="s">
        <v>839</v>
      </c>
      <c r="U6" s="21" t="s">
        <v>840</v>
      </c>
      <c r="V6" s="21" t="s">
        <v>839</v>
      </c>
      <c r="W6" s="21" t="s">
        <v>840</v>
      </c>
      <c r="X6" s="21" t="s">
        <v>839</v>
      </c>
      <c r="Y6" s="21" t="s">
        <v>731</v>
      </c>
      <c r="Z6" s="21" t="s">
        <v>840</v>
      </c>
      <c r="AA6" s="622"/>
      <c r="AB6" s="622"/>
    </row>
    <row r="7" spans="1:28" s="12" customFormat="1" ht="15.75" customHeight="1">
      <c r="A7" s="21">
        <v>1</v>
      </c>
      <c r="B7" s="96"/>
      <c r="C7" s="133"/>
      <c r="D7" s="65"/>
      <c r="E7" s="21"/>
      <c r="F7" s="115"/>
      <c r="G7" s="205"/>
      <c r="H7" s="205"/>
      <c r="I7" s="204"/>
      <c r="J7" s="205"/>
      <c r="K7" s="205"/>
      <c r="L7" s="205"/>
      <c r="M7" s="21"/>
      <c r="N7" s="21"/>
      <c r="O7" s="21"/>
      <c r="P7" s="21"/>
      <c r="Q7" s="48"/>
      <c r="R7" s="30"/>
      <c r="S7" s="30"/>
      <c r="T7" s="33"/>
      <c r="U7" s="21"/>
      <c r="V7" s="100">
        <f>R7+T7</f>
        <v>0</v>
      </c>
      <c r="W7" s="100">
        <f t="shared" ref="W7:W26" si="0">S7+U7</f>
        <v>0</v>
      </c>
      <c r="X7" s="30"/>
      <c r="Y7" s="21"/>
      <c r="Z7" s="30">
        <f>IF(Y7="",0,ROUND(X7*Y7%,0))</f>
        <v>0</v>
      </c>
      <c r="AA7" s="30" t="str">
        <f t="shared" ref="AA7:AA26" si="1">IF(W7=0,"",(Z7-W7)/W7*100)</f>
        <v/>
      </c>
      <c r="AB7" s="21"/>
    </row>
    <row r="8" spans="1:28" s="12" customFormat="1" ht="15.75" customHeight="1">
      <c r="A8" s="21">
        <v>2</v>
      </c>
      <c r="B8" s="96"/>
      <c r="C8" s="133"/>
      <c r="D8" s="65"/>
      <c r="E8" s="21"/>
      <c r="F8" s="115"/>
      <c r="G8" s="205"/>
      <c r="H8" s="205"/>
      <c r="I8" s="204"/>
      <c r="J8" s="205"/>
      <c r="K8" s="205"/>
      <c r="L8" s="205"/>
      <c r="M8" s="21"/>
      <c r="N8" s="21"/>
      <c r="O8" s="21"/>
      <c r="P8" s="21"/>
      <c r="Q8" s="48"/>
      <c r="R8" s="30"/>
      <c r="S8" s="30"/>
      <c r="T8" s="33"/>
      <c r="U8" s="21"/>
      <c r="V8" s="100">
        <f t="shared" ref="V8:V26" si="2">R8+T8</f>
        <v>0</v>
      </c>
      <c r="W8" s="100">
        <f t="shared" si="0"/>
        <v>0</v>
      </c>
      <c r="X8" s="30"/>
      <c r="Y8" s="21"/>
      <c r="Z8" s="30">
        <f>IF(Y8="",0,ROUND(X8*Y8%,0))</f>
        <v>0</v>
      </c>
      <c r="AA8" s="30" t="str">
        <f t="shared" si="1"/>
        <v/>
      </c>
      <c r="AB8" s="21"/>
    </row>
    <row r="9" spans="1:28" s="12" customFormat="1" ht="15.75" customHeight="1">
      <c r="A9" s="21">
        <v>3</v>
      </c>
      <c r="B9" s="96"/>
      <c r="C9" s="206"/>
      <c r="D9" s="65"/>
      <c r="E9" s="65"/>
      <c r="F9" s="115"/>
      <c r="G9" s="205"/>
      <c r="H9" s="205"/>
      <c r="I9" s="204"/>
      <c r="J9" s="205"/>
      <c r="K9" s="205"/>
      <c r="L9" s="205"/>
      <c r="M9" s="65"/>
      <c r="N9" s="65"/>
      <c r="O9" s="65"/>
      <c r="P9" s="65"/>
      <c r="Q9" s="48"/>
      <c r="R9" s="207"/>
      <c r="S9" s="207"/>
      <c r="T9" s="33"/>
      <c r="U9" s="21"/>
      <c r="V9" s="100">
        <f t="shared" si="2"/>
        <v>0</v>
      </c>
      <c r="W9" s="100">
        <f t="shared" si="0"/>
        <v>0</v>
      </c>
      <c r="X9" s="30"/>
      <c r="Y9" s="21"/>
      <c r="Z9" s="30">
        <f>IF(Y9="",0,ROUND(X9*Y9%,0))</f>
        <v>0</v>
      </c>
      <c r="AA9" s="30" t="str">
        <f t="shared" si="1"/>
        <v/>
      </c>
      <c r="AB9" s="21"/>
    </row>
    <row r="10" spans="1:28" s="12" customFormat="1" ht="15.75" customHeight="1">
      <c r="A10" s="21">
        <v>4</v>
      </c>
      <c r="B10" s="96"/>
      <c r="C10" s="206"/>
      <c r="D10" s="65"/>
      <c r="E10" s="65"/>
      <c r="F10" s="115"/>
      <c r="G10" s="205"/>
      <c r="H10" s="205"/>
      <c r="I10" s="204"/>
      <c r="J10" s="205"/>
      <c r="K10" s="205"/>
      <c r="L10" s="205"/>
      <c r="M10" s="65"/>
      <c r="N10" s="65"/>
      <c r="O10" s="65"/>
      <c r="P10" s="65"/>
      <c r="Q10" s="48"/>
      <c r="R10" s="207"/>
      <c r="S10" s="207"/>
      <c r="T10" s="33"/>
      <c r="U10" s="21"/>
      <c r="V10" s="100">
        <f t="shared" si="2"/>
        <v>0</v>
      </c>
      <c r="W10" s="100">
        <f t="shared" si="0"/>
        <v>0</v>
      </c>
      <c r="X10" s="21"/>
      <c r="Y10" s="21"/>
      <c r="Z10" s="30">
        <f t="shared" ref="Z10:Z26" si="3">IF(Y10="",0,ROUND(X10*Y10%,0))</f>
        <v>0</v>
      </c>
      <c r="AA10" s="30" t="str">
        <f t="shared" si="1"/>
        <v/>
      </c>
      <c r="AB10" s="21"/>
    </row>
    <row r="11" spans="1:28" s="12" customFormat="1" ht="15.75" customHeight="1">
      <c r="A11" s="21">
        <v>5</v>
      </c>
      <c r="B11" s="96"/>
      <c r="C11" s="206"/>
      <c r="D11" s="65"/>
      <c r="E11" s="65"/>
      <c r="F11" s="115"/>
      <c r="G11" s="205"/>
      <c r="H11" s="205"/>
      <c r="I11" s="204"/>
      <c r="J11" s="205"/>
      <c r="K11" s="205"/>
      <c r="L11" s="205"/>
      <c r="M11" s="65"/>
      <c r="N11" s="65"/>
      <c r="O11" s="65"/>
      <c r="P11" s="65"/>
      <c r="Q11" s="48"/>
      <c r="R11" s="207"/>
      <c r="S11" s="207"/>
      <c r="T11" s="33"/>
      <c r="U11" s="21"/>
      <c r="V11" s="100">
        <f t="shared" si="2"/>
        <v>0</v>
      </c>
      <c r="W11" s="100">
        <f t="shared" si="0"/>
        <v>0</v>
      </c>
      <c r="X11" s="21"/>
      <c r="Y11" s="21"/>
      <c r="Z11" s="30">
        <f t="shared" si="3"/>
        <v>0</v>
      </c>
      <c r="AA11" s="30" t="str">
        <f t="shared" si="1"/>
        <v/>
      </c>
      <c r="AB11" s="21"/>
    </row>
    <row r="12" spans="1:28" s="12" customFormat="1" ht="15.75" customHeight="1">
      <c r="A12" s="21">
        <v>6</v>
      </c>
      <c r="B12" s="96"/>
      <c r="C12" s="206"/>
      <c r="D12" s="65"/>
      <c r="E12" s="65"/>
      <c r="F12" s="115"/>
      <c r="G12" s="205"/>
      <c r="H12" s="205"/>
      <c r="I12" s="204"/>
      <c r="J12" s="205"/>
      <c r="K12" s="205"/>
      <c r="L12" s="205"/>
      <c r="M12" s="65"/>
      <c r="N12" s="65"/>
      <c r="O12" s="65"/>
      <c r="P12" s="65"/>
      <c r="Q12" s="48"/>
      <c r="R12" s="207"/>
      <c r="S12" s="207"/>
      <c r="T12" s="33"/>
      <c r="U12" s="21"/>
      <c r="V12" s="100">
        <f t="shared" si="2"/>
        <v>0</v>
      </c>
      <c r="W12" s="100">
        <f t="shared" si="0"/>
        <v>0</v>
      </c>
      <c r="X12" s="21"/>
      <c r="Y12" s="21"/>
      <c r="Z12" s="30">
        <f t="shared" si="3"/>
        <v>0</v>
      </c>
      <c r="AA12" s="30" t="str">
        <f t="shared" si="1"/>
        <v/>
      </c>
      <c r="AB12" s="21"/>
    </row>
    <row r="13" spans="1:28" s="12" customFormat="1" ht="15.75" customHeight="1">
      <c r="A13" s="21">
        <v>7</v>
      </c>
      <c r="B13" s="96"/>
      <c r="C13" s="206"/>
      <c r="D13" s="65"/>
      <c r="E13" s="65"/>
      <c r="F13" s="115"/>
      <c r="G13" s="205"/>
      <c r="H13" s="205"/>
      <c r="I13" s="204"/>
      <c r="J13" s="205"/>
      <c r="K13" s="205"/>
      <c r="L13" s="205"/>
      <c r="M13" s="65"/>
      <c r="N13" s="65"/>
      <c r="O13" s="65"/>
      <c r="P13" s="65"/>
      <c r="Q13" s="48"/>
      <c r="R13" s="207"/>
      <c r="S13" s="207"/>
      <c r="T13" s="33"/>
      <c r="U13" s="21"/>
      <c r="V13" s="100">
        <f t="shared" si="2"/>
        <v>0</v>
      </c>
      <c r="W13" s="100">
        <f t="shared" si="0"/>
        <v>0</v>
      </c>
      <c r="X13" s="21"/>
      <c r="Y13" s="21"/>
      <c r="Z13" s="30">
        <f t="shared" si="3"/>
        <v>0</v>
      </c>
      <c r="AA13" s="30" t="str">
        <f t="shared" si="1"/>
        <v/>
      </c>
      <c r="AB13" s="21"/>
    </row>
    <row r="14" spans="1:28" s="12" customFormat="1" ht="15.75" customHeight="1">
      <c r="A14" s="21">
        <v>8</v>
      </c>
      <c r="B14" s="96"/>
      <c r="C14" s="206"/>
      <c r="D14" s="65"/>
      <c r="E14" s="65"/>
      <c r="F14" s="115"/>
      <c r="G14" s="205"/>
      <c r="H14" s="205"/>
      <c r="I14" s="204"/>
      <c r="J14" s="205"/>
      <c r="K14" s="205"/>
      <c r="L14" s="205"/>
      <c r="M14" s="65"/>
      <c r="N14" s="65"/>
      <c r="O14" s="65"/>
      <c r="P14" s="65"/>
      <c r="Q14" s="48"/>
      <c r="R14" s="207"/>
      <c r="S14" s="207"/>
      <c r="T14" s="33"/>
      <c r="U14" s="21"/>
      <c r="V14" s="100">
        <f t="shared" si="2"/>
        <v>0</v>
      </c>
      <c r="W14" s="100">
        <f t="shared" si="0"/>
        <v>0</v>
      </c>
      <c r="X14" s="21"/>
      <c r="Y14" s="21"/>
      <c r="Z14" s="30">
        <f t="shared" si="3"/>
        <v>0</v>
      </c>
      <c r="AA14" s="30" t="str">
        <f t="shared" si="1"/>
        <v/>
      </c>
      <c r="AB14" s="21"/>
    </row>
    <row r="15" spans="1:28" s="12" customFormat="1" ht="15.75" customHeight="1">
      <c r="A15" s="21">
        <v>9</v>
      </c>
      <c r="B15" s="96"/>
      <c r="C15" s="206"/>
      <c r="D15" s="65"/>
      <c r="E15" s="65"/>
      <c r="F15" s="115"/>
      <c r="G15" s="205"/>
      <c r="H15" s="205"/>
      <c r="I15" s="204"/>
      <c r="J15" s="205"/>
      <c r="K15" s="205"/>
      <c r="L15" s="205"/>
      <c r="M15" s="65"/>
      <c r="N15" s="65"/>
      <c r="O15" s="65"/>
      <c r="P15" s="65"/>
      <c r="Q15" s="48"/>
      <c r="R15" s="207"/>
      <c r="S15" s="207"/>
      <c r="T15" s="33"/>
      <c r="U15" s="21"/>
      <c r="V15" s="100">
        <f t="shared" si="2"/>
        <v>0</v>
      </c>
      <c r="W15" s="100">
        <f t="shared" si="0"/>
        <v>0</v>
      </c>
      <c r="X15" s="21"/>
      <c r="Y15" s="21"/>
      <c r="Z15" s="30">
        <f t="shared" si="3"/>
        <v>0</v>
      </c>
      <c r="AA15" s="30" t="str">
        <f t="shared" si="1"/>
        <v/>
      </c>
      <c r="AB15" s="21"/>
    </row>
    <row r="16" spans="1:28" s="12" customFormat="1" ht="15.75" customHeight="1">
      <c r="A16" s="21">
        <v>10</v>
      </c>
      <c r="B16" s="96"/>
      <c r="C16" s="206"/>
      <c r="D16" s="65"/>
      <c r="E16" s="65"/>
      <c r="F16" s="115"/>
      <c r="G16" s="205"/>
      <c r="H16" s="205"/>
      <c r="I16" s="204"/>
      <c r="J16" s="205"/>
      <c r="K16" s="205"/>
      <c r="L16" s="205"/>
      <c r="M16" s="65"/>
      <c r="N16" s="65"/>
      <c r="O16" s="65"/>
      <c r="P16" s="65"/>
      <c r="Q16" s="48"/>
      <c r="R16" s="207"/>
      <c r="S16" s="207"/>
      <c r="T16" s="33"/>
      <c r="U16" s="21"/>
      <c r="V16" s="100">
        <f t="shared" si="2"/>
        <v>0</v>
      </c>
      <c r="W16" s="100">
        <f t="shared" si="0"/>
        <v>0</v>
      </c>
      <c r="X16" s="21"/>
      <c r="Y16" s="21"/>
      <c r="Z16" s="30">
        <f t="shared" si="3"/>
        <v>0</v>
      </c>
      <c r="AA16" s="30" t="str">
        <f t="shared" si="1"/>
        <v/>
      </c>
      <c r="AB16" s="21"/>
    </row>
    <row r="17" spans="1:28" s="12" customFormat="1" ht="15.75" customHeight="1">
      <c r="A17" s="21">
        <v>11</v>
      </c>
      <c r="B17" s="96"/>
      <c r="C17" s="206"/>
      <c r="D17" s="65"/>
      <c r="E17" s="65"/>
      <c r="F17" s="115"/>
      <c r="G17" s="205"/>
      <c r="H17" s="205"/>
      <c r="I17" s="204"/>
      <c r="J17" s="205"/>
      <c r="K17" s="205"/>
      <c r="L17" s="205"/>
      <c r="M17" s="65"/>
      <c r="N17" s="65"/>
      <c r="O17" s="65"/>
      <c r="P17" s="65"/>
      <c r="Q17" s="48"/>
      <c r="R17" s="207"/>
      <c r="S17" s="207"/>
      <c r="T17" s="33"/>
      <c r="U17" s="21"/>
      <c r="V17" s="100">
        <f t="shared" si="2"/>
        <v>0</v>
      </c>
      <c r="W17" s="100">
        <f t="shared" si="0"/>
        <v>0</v>
      </c>
      <c r="X17" s="21"/>
      <c r="Y17" s="21"/>
      <c r="Z17" s="30">
        <f t="shared" si="3"/>
        <v>0</v>
      </c>
      <c r="AA17" s="30" t="str">
        <f t="shared" si="1"/>
        <v/>
      </c>
      <c r="AB17" s="21"/>
    </row>
    <row r="18" spans="1:28" s="12" customFormat="1" ht="15.75" customHeight="1">
      <c r="A18" s="21">
        <v>12</v>
      </c>
      <c r="B18" s="96"/>
      <c r="C18" s="206"/>
      <c r="D18" s="65"/>
      <c r="E18" s="65"/>
      <c r="F18" s="115"/>
      <c r="G18" s="205"/>
      <c r="H18" s="205"/>
      <c r="I18" s="204"/>
      <c r="J18" s="205"/>
      <c r="K18" s="205"/>
      <c r="L18" s="205"/>
      <c r="M18" s="65"/>
      <c r="N18" s="65"/>
      <c r="O18" s="65"/>
      <c r="P18" s="65"/>
      <c r="Q18" s="48"/>
      <c r="R18" s="207"/>
      <c r="S18" s="207"/>
      <c r="T18" s="33"/>
      <c r="U18" s="21"/>
      <c r="V18" s="100">
        <f t="shared" si="2"/>
        <v>0</v>
      </c>
      <c r="W18" s="100">
        <f t="shared" si="0"/>
        <v>0</v>
      </c>
      <c r="X18" s="21"/>
      <c r="Y18" s="21"/>
      <c r="Z18" s="30">
        <f t="shared" si="3"/>
        <v>0</v>
      </c>
      <c r="AA18" s="30" t="str">
        <f t="shared" si="1"/>
        <v/>
      </c>
      <c r="AB18" s="21"/>
    </row>
    <row r="19" spans="1:28" s="12" customFormat="1" ht="15.75" customHeight="1">
      <c r="A19" s="21">
        <v>13</v>
      </c>
      <c r="B19" s="96"/>
      <c r="C19" s="206"/>
      <c r="D19" s="65"/>
      <c r="E19" s="65"/>
      <c r="F19" s="115"/>
      <c r="G19" s="205"/>
      <c r="H19" s="205"/>
      <c r="I19" s="204"/>
      <c r="J19" s="205"/>
      <c r="K19" s="205"/>
      <c r="L19" s="205"/>
      <c r="M19" s="65"/>
      <c r="N19" s="65"/>
      <c r="O19" s="65"/>
      <c r="P19" s="65"/>
      <c r="Q19" s="48"/>
      <c r="R19" s="207"/>
      <c r="S19" s="207"/>
      <c r="T19" s="33"/>
      <c r="U19" s="21"/>
      <c r="V19" s="100">
        <f t="shared" si="2"/>
        <v>0</v>
      </c>
      <c r="W19" s="100">
        <f t="shared" si="0"/>
        <v>0</v>
      </c>
      <c r="X19" s="21"/>
      <c r="Y19" s="21"/>
      <c r="Z19" s="30">
        <f t="shared" si="3"/>
        <v>0</v>
      </c>
      <c r="AA19" s="30" t="str">
        <f t="shared" si="1"/>
        <v/>
      </c>
      <c r="AB19" s="21"/>
    </row>
    <row r="20" spans="1:28" s="12" customFormat="1" ht="15.75" customHeight="1">
      <c r="A20" s="21">
        <v>14</v>
      </c>
      <c r="B20" s="96"/>
      <c r="C20" s="206"/>
      <c r="D20" s="65"/>
      <c r="E20" s="65"/>
      <c r="F20" s="115"/>
      <c r="G20" s="205"/>
      <c r="H20" s="205"/>
      <c r="I20" s="204"/>
      <c r="J20" s="205"/>
      <c r="K20" s="205"/>
      <c r="L20" s="205"/>
      <c r="M20" s="65"/>
      <c r="N20" s="65"/>
      <c r="O20" s="65"/>
      <c r="P20" s="65"/>
      <c r="Q20" s="48"/>
      <c r="R20" s="207"/>
      <c r="S20" s="207"/>
      <c r="T20" s="33"/>
      <c r="U20" s="21"/>
      <c r="V20" s="100">
        <f t="shared" si="2"/>
        <v>0</v>
      </c>
      <c r="W20" s="100">
        <f t="shared" si="0"/>
        <v>0</v>
      </c>
      <c r="X20" s="21"/>
      <c r="Y20" s="21"/>
      <c r="Z20" s="30">
        <f t="shared" si="3"/>
        <v>0</v>
      </c>
      <c r="AA20" s="30" t="str">
        <f t="shared" si="1"/>
        <v/>
      </c>
      <c r="AB20" s="21"/>
    </row>
    <row r="21" spans="1:28" s="12" customFormat="1" ht="15.75" customHeight="1">
      <c r="A21" s="21">
        <v>15</v>
      </c>
      <c r="B21" s="96"/>
      <c r="C21" s="206"/>
      <c r="D21" s="65"/>
      <c r="E21" s="65"/>
      <c r="F21" s="115"/>
      <c r="G21" s="205"/>
      <c r="H21" s="205"/>
      <c r="I21" s="204"/>
      <c r="J21" s="205"/>
      <c r="K21" s="205"/>
      <c r="L21" s="205"/>
      <c r="M21" s="65"/>
      <c r="N21" s="65"/>
      <c r="O21" s="65"/>
      <c r="P21" s="65"/>
      <c r="Q21" s="48"/>
      <c r="R21" s="207"/>
      <c r="S21" s="207"/>
      <c r="T21" s="33"/>
      <c r="U21" s="21"/>
      <c r="V21" s="100">
        <f t="shared" si="2"/>
        <v>0</v>
      </c>
      <c r="W21" s="100">
        <f t="shared" si="0"/>
        <v>0</v>
      </c>
      <c r="X21" s="21"/>
      <c r="Y21" s="21"/>
      <c r="Z21" s="30">
        <f t="shared" si="3"/>
        <v>0</v>
      </c>
      <c r="AA21" s="30" t="str">
        <f t="shared" si="1"/>
        <v/>
      </c>
      <c r="AB21" s="21"/>
    </row>
    <row r="22" spans="1:28" s="12" customFormat="1" ht="15.75" customHeight="1">
      <c r="A22" s="21">
        <v>16</v>
      </c>
      <c r="B22" s="96"/>
      <c r="C22" s="206"/>
      <c r="D22" s="65"/>
      <c r="E22" s="65"/>
      <c r="F22" s="115"/>
      <c r="G22" s="205"/>
      <c r="H22" s="205"/>
      <c r="I22" s="204"/>
      <c r="J22" s="205"/>
      <c r="K22" s="205"/>
      <c r="L22" s="205"/>
      <c r="M22" s="65"/>
      <c r="N22" s="65"/>
      <c r="O22" s="65"/>
      <c r="P22" s="65"/>
      <c r="Q22" s="48"/>
      <c r="R22" s="207"/>
      <c r="S22" s="207"/>
      <c r="T22" s="33"/>
      <c r="U22" s="21"/>
      <c r="V22" s="100">
        <f t="shared" si="2"/>
        <v>0</v>
      </c>
      <c r="W22" s="100">
        <f t="shared" si="0"/>
        <v>0</v>
      </c>
      <c r="X22" s="21"/>
      <c r="Y22" s="21"/>
      <c r="Z22" s="30">
        <f t="shared" si="3"/>
        <v>0</v>
      </c>
      <c r="AA22" s="30" t="str">
        <f t="shared" si="1"/>
        <v/>
      </c>
      <c r="AB22" s="21"/>
    </row>
    <row r="23" spans="1:28" s="12" customFormat="1" ht="15.75" customHeight="1">
      <c r="A23" s="21">
        <v>17</v>
      </c>
      <c r="B23" s="96"/>
      <c r="C23" s="206"/>
      <c r="D23" s="65"/>
      <c r="E23" s="65"/>
      <c r="F23" s="115"/>
      <c r="G23" s="205"/>
      <c r="H23" s="205"/>
      <c r="I23" s="204"/>
      <c r="J23" s="205"/>
      <c r="K23" s="205"/>
      <c r="L23" s="205"/>
      <c r="M23" s="65"/>
      <c r="N23" s="65"/>
      <c r="O23" s="65"/>
      <c r="P23" s="65"/>
      <c r="Q23" s="48"/>
      <c r="R23" s="207"/>
      <c r="S23" s="207"/>
      <c r="T23" s="33"/>
      <c r="U23" s="21"/>
      <c r="V23" s="100">
        <f t="shared" si="2"/>
        <v>0</v>
      </c>
      <c r="W23" s="100">
        <f t="shared" si="0"/>
        <v>0</v>
      </c>
      <c r="X23" s="21"/>
      <c r="Y23" s="21"/>
      <c r="Z23" s="30">
        <f t="shared" si="3"/>
        <v>0</v>
      </c>
      <c r="AA23" s="30" t="str">
        <f t="shared" si="1"/>
        <v/>
      </c>
      <c r="AB23" s="21"/>
    </row>
    <row r="24" spans="1:28" s="12" customFormat="1" ht="15.75" customHeight="1">
      <c r="A24" s="21">
        <v>18</v>
      </c>
      <c r="B24" s="96"/>
      <c r="C24" s="206"/>
      <c r="D24" s="65"/>
      <c r="E24" s="65"/>
      <c r="F24" s="115"/>
      <c r="G24" s="205"/>
      <c r="H24" s="205"/>
      <c r="I24" s="204"/>
      <c r="J24" s="205"/>
      <c r="K24" s="205"/>
      <c r="L24" s="205"/>
      <c r="M24" s="65"/>
      <c r="N24" s="65"/>
      <c r="O24" s="65"/>
      <c r="P24" s="65"/>
      <c r="Q24" s="48"/>
      <c r="R24" s="207"/>
      <c r="S24" s="207"/>
      <c r="T24" s="33"/>
      <c r="U24" s="21"/>
      <c r="V24" s="100">
        <f t="shared" si="2"/>
        <v>0</v>
      </c>
      <c r="W24" s="100">
        <f t="shared" si="0"/>
        <v>0</v>
      </c>
      <c r="X24" s="21"/>
      <c r="Y24" s="21"/>
      <c r="Z24" s="30">
        <f t="shared" si="3"/>
        <v>0</v>
      </c>
      <c r="AA24" s="30" t="str">
        <f t="shared" si="1"/>
        <v/>
      </c>
      <c r="AB24" s="21"/>
    </row>
    <row r="25" spans="1:28" s="12" customFormat="1" ht="15.75" customHeight="1">
      <c r="A25" s="21">
        <v>19</v>
      </c>
      <c r="B25" s="96"/>
      <c r="C25" s="206"/>
      <c r="D25" s="65"/>
      <c r="E25" s="65"/>
      <c r="F25" s="115"/>
      <c r="G25" s="205"/>
      <c r="H25" s="205"/>
      <c r="I25" s="204"/>
      <c r="J25" s="205"/>
      <c r="K25" s="205"/>
      <c r="L25" s="205"/>
      <c r="M25" s="65"/>
      <c r="N25" s="65"/>
      <c r="O25" s="65"/>
      <c r="P25" s="65"/>
      <c r="Q25" s="48"/>
      <c r="R25" s="207"/>
      <c r="S25" s="207"/>
      <c r="T25" s="33"/>
      <c r="U25" s="21"/>
      <c r="V25" s="100">
        <f t="shared" si="2"/>
        <v>0</v>
      </c>
      <c r="W25" s="100">
        <f t="shared" si="0"/>
        <v>0</v>
      </c>
      <c r="X25" s="21"/>
      <c r="Y25" s="21"/>
      <c r="Z25" s="30">
        <f t="shared" si="3"/>
        <v>0</v>
      </c>
      <c r="AA25" s="30" t="str">
        <f t="shared" si="1"/>
        <v/>
      </c>
      <c r="AB25" s="21"/>
    </row>
    <row r="26" spans="1:28" s="12" customFormat="1" ht="15.75" customHeight="1">
      <c r="A26" s="21">
        <v>20</v>
      </c>
      <c r="B26" s="96"/>
      <c r="C26" s="206"/>
      <c r="D26" s="65"/>
      <c r="E26" s="65"/>
      <c r="F26" s="115"/>
      <c r="G26" s="205"/>
      <c r="H26" s="205"/>
      <c r="I26" s="204"/>
      <c r="J26" s="205"/>
      <c r="K26" s="205"/>
      <c r="L26" s="205"/>
      <c r="M26" s="65"/>
      <c r="N26" s="65"/>
      <c r="O26" s="65"/>
      <c r="P26" s="65"/>
      <c r="Q26" s="48"/>
      <c r="R26" s="207"/>
      <c r="S26" s="207"/>
      <c r="T26" s="33"/>
      <c r="U26" s="21"/>
      <c r="V26" s="100">
        <f t="shared" si="2"/>
        <v>0</v>
      </c>
      <c r="W26" s="100">
        <f t="shared" si="0"/>
        <v>0</v>
      </c>
      <c r="X26" s="21"/>
      <c r="Y26" s="21"/>
      <c r="Z26" s="30">
        <f t="shared" si="3"/>
        <v>0</v>
      </c>
      <c r="AA26" s="30" t="str">
        <f t="shared" si="1"/>
        <v/>
      </c>
      <c r="AB26" s="21"/>
    </row>
    <row r="27" spans="1:28" s="12" customFormat="1" ht="15.75" customHeight="1">
      <c r="A27" s="21"/>
      <c r="B27" s="41"/>
      <c r="C27" s="133"/>
      <c r="D27" s="21"/>
      <c r="E27" s="21"/>
      <c r="F27" s="115"/>
      <c r="G27" s="205"/>
      <c r="H27" s="205"/>
      <c r="I27" s="204"/>
      <c r="J27" s="205"/>
      <c r="K27" s="205"/>
      <c r="L27" s="205"/>
      <c r="M27" s="21"/>
      <c r="N27" s="21"/>
      <c r="O27" s="21"/>
      <c r="P27" s="21"/>
      <c r="Q27" s="48"/>
      <c r="R27" s="21"/>
      <c r="S27" s="21"/>
      <c r="T27" s="33"/>
      <c r="U27" s="21"/>
      <c r="V27" s="21"/>
      <c r="W27" s="21"/>
      <c r="X27" s="21"/>
      <c r="Y27" s="21"/>
      <c r="Z27" s="21"/>
      <c r="AA27" s="21"/>
      <c r="AB27" s="21"/>
    </row>
    <row r="28" spans="1:28" ht="15.75" customHeight="1">
      <c r="A28" s="21"/>
      <c r="B28" s="26"/>
      <c r="C28" s="26"/>
      <c r="D28" s="26"/>
      <c r="E28" s="26"/>
      <c r="F28" s="118"/>
      <c r="G28" s="21"/>
      <c r="H28" s="21"/>
      <c r="I28" s="21"/>
      <c r="J28" s="21"/>
      <c r="K28" s="21"/>
      <c r="L28" s="21"/>
      <c r="M28" s="21"/>
      <c r="N28" s="21"/>
      <c r="O28" s="21"/>
      <c r="P28" s="21"/>
      <c r="Q28" s="48"/>
      <c r="R28" s="30"/>
      <c r="S28" s="30"/>
      <c r="T28" s="30"/>
      <c r="U28" s="30"/>
      <c r="V28" s="30"/>
      <c r="W28" s="30"/>
      <c r="X28" s="30"/>
      <c r="Y28" s="21"/>
      <c r="Z28" s="30"/>
      <c r="AA28" s="30"/>
      <c r="AB28" s="31"/>
    </row>
    <row r="29" spans="1:28" ht="15.75" customHeight="1">
      <c r="A29" s="622" t="s">
        <v>627</v>
      </c>
      <c r="B29" s="622"/>
      <c r="C29" s="21"/>
      <c r="D29" s="21"/>
      <c r="E29" s="21"/>
      <c r="F29" s="119"/>
      <c r="G29" s="30">
        <f>SUM(G7:G28)-8</f>
        <v>-8</v>
      </c>
      <c r="H29" s="21"/>
      <c r="I29" s="21"/>
      <c r="J29" s="21"/>
      <c r="K29" s="21"/>
      <c r="L29" s="21"/>
      <c r="M29" s="21"/>
      <c r="N29" s="21"/>
      <c r="O29" s="21"/>
      <c r="P29" s="21"/>
      <c r="Q29" s="48"/>
      <c r="R29" s="30">
        <f t="shared" ref="R29:X29" si="4">SUM(R7:R28)</f>
        <v>0</v>
      </c>
      <c r="S29" s="30">
        <f t="shared" si="4"/>
        <v>0</v>
      </c>
      <c r="T29" s="30">
        <f t="shared" si="4"/>
        <v>0</v>
      </c>
      <c r="U29" s="30">
        <f t="shared" si="4"/>
        <v>0</v>
      </c>
      <c r="V29" s="30">
        <f t="shared" si="4"/>
        <v>0</v>
      </c>
      <c r="W29" s="30">
        <f t="shared" si="4"/>
        <v>0</v>
      </c>
      <c r="X29" s="30">
        <f t="shared" si="4"/>
        <v>0</v>
      </c>
      <c r="Y29" s="30"/>
      <c r="Z29" s="30">
        <f>SUM(Z7:Z28)</f>
        <v>0</v>
      </c>
      <c r="AA29" s="30" t="str">
        <f>IF(W29=0,"",(Z29-W29)/W29*100)</f>
        <v/>
      </c>
      <c r="AB29" s="31"/>
    </row>
    <row r="30" spans="1:28" ht="15.75" customHeight="1">
      <c r="A30" s="34" t="e">
        <f>#REF!&amp;#REF!</f>
        <v>#REF!</v>
      </c>
      <c r="X30" s="34" t="e">
        <f>"评估人员："&amp;#REF!</f>
        <v>#REF!</v>
      </c>
    </row>
    <row r="31" spans="1:28" ht="15.75" customHeight="1">
      <c r="A31" s="34" t="e">
        <f>CONCATENATE(#REF!,#REF!,#REF!,#REF!,#REF!,#REF!,#REF!)</f>
        <v>#REF!</v>
      </c>
    </row>
    <row r="34" spans="18:19" ht="15.75" customHeight="1">
      <c r="R34" s="73"/>
      <c r="S34" s="73"/>
    </row>
  </sheetData>
  <mergeCells count="26">
    <mergeCell ref="O5:O6"/>
    <mergeCell ref="P5:P6"/>
    <mergeCell ref="Q5:Q6"/>
    <mergeCell ref="AA5:AA6"/>
    <mergeCell ref="AB5:AB6"/>
    <mergeCell ref="A29:B29"/>
    <mergeCell ref="A5:A6"/>
    <mergeCell ref="B5:B6"/>
    <mergeCell ref="C5:C6"/>
    <mergeCell ref="D5:D6"/>
    <mergeCell ref="A2:AB2"/>
    <mergeCell ref="A3:AB3"/>
    <mergeCell ref="R5:S5"/>
    <mergeCell ref="T5:U5"/>
    <mergeCell ref="V5:W5"/>
    <mergeCell ref="X5:Z5"/>
    <mergeCell ref="E5:E6"/>
    <mergeCell ref="F5:F6"/>
    <mergeCell ref="G5:G6"/>
    <mergeCell ref="H5:H6"/>
    <mergeCell ref="I5:I6"/>
    <mergeCell ref="J5:J6"/>
    <mergeCell ref="K5:K6"/>
    <mergeCell ref="L5:L6"/>
    <mergeCell ref="M5:M6"/>
    <mergeCell ref="N5:N6"/>
  </mergeCells>
  <phoneticPr fontId="12" type="noConversion"/>
  <hyperlinks>
    <hyperlink ref="A1" location="索引目录!E37" display="返回索引页"/>
    <hyperlink ref="B1" location="固定资产汇总!B10" display="返回"/>
  </hyperlinks>
  <printOptions horizontalCentered="1"/>
  <pageMargins left="0.35433070866141703" right="0.35433070866141703" top="0.78740157480314998" bottom="0.78740157480314998" header="1.02362204724409" footer="0.511811023622047"/>
  <pageSetup paperSize="9" scale="45" fitToHeight="0" orientation="landscape"/>
  <headerFooter alignWithMargins="0">
    <oddHeader>&amp;R&amp;"宋体,常规"&amp;10表&amp;"Times New Roman,常规"4-6-1-3
&amp;"宋体,常规"共&amp;"Times New Roman,常规"&amp;N&amp;"宋体,常规"页第&amp;"Times New Roman,常规"&amp;P&amp;"宋体,常规"页</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AI29"/>
  <sheetViews>
    <sheetView workbookViewId="0">
      <pane xSplit="2" ySplit="6" topLeftCell="C7" activePane="bottomRight" state="frozen"/>
      <selection pane="topRight"/>
      <selection pane="bottomLeft"/>
      <selection pane="bottomRight" activeCell="A2" sqref="A2:AI2"/>
    </sheetView>
  </sheetViews>
  <sheetFormatPr defaultColWidth="9" defaultRowHeight="15.75" outlineLevelCol="1"/>
  <cols>
    <col min="1" max="1" width="4.25" style="187" customWidth="1"/>
    <col min="2" max="2" width="8" style="187" customWidth="1"/>
    <col min="3" max="4" width="17.25" style="188" customWidth="1"/>
    <col min="5" max="5" width="4.125" style="187" customWidth="1"/>
    <col min="6" max="6" width="4.25" style="187" customWidth="1"/>
    <col min="7" max="7" width="5.125" style="187" customWidth="1"/>
    <col min="8" max="8" width="5" style="187" customWidth="1"/>
    <col min="9" max="11" width="4.75" style="187" customWidth="1"/>
    <col min="12" max="12" width="4.5" style="187" customWidth="1"/>
    <col min="13" max="13" width="5.875" style="187" customWidth="1"/>
    <col min="14" max="14" width="4.75" style="187" customWidth="1"/>
    <col min="15" max="15" width="4.5" style="187" customWidth="1"/>
    <col min="16" max="16" width="5.375" style="187" customWidth="1"/>
    <col min="17" max="18" width="8.125" style="187" customWidth="1"/>
    <col min="19" max="19" width="5" style="187" customWidth="1"/>
    <col min="20" max="20" width="4.5" style="189" customWidth="1"/>
    <col min="21" max="21" width="5.25" style="187" customWidth="1"/>
    <col min="22" max="22" width="6.625" style="187" customWidth="1"/>
    <col min="23" max="23" width="6.25" style="187" customWidth="1"/>
    <col min="24" max="24" width="6.5" style="187" customWidth="1"/>
    <col min="25" max="28" width="6.875" style="187" customWidth="1" outlineLevel="1"/>
    <col min="29" max="30" width="6.875" style="187" customWidth="1"/>
    <col min="31" max="31" width="9.25" style="190" customWidth="1" outlineLevel="1"/>
    <col min="32" max="32" width="7" style="187" customWidth="1" outlineLevel="1"/>
    <col min="33" max="33" width="7" style="190" customWidth="1" outlineLevel="1"/>
    <col min="34" max="34" width="5.625" style="190" customWidth="1" outlineLevel="1"/>
    <col min="35" max="35" width="5.125" style="187" customWidth="1"/>
    <col min="36" max="16384" width="9" style="187"/>
  </cols>
  <sheetData>
    <row r="1" spans="1:35" s="88" customFormat="1" ht="16.5" customHeight="1">
      <c r="A1" s="191" t="s">
        <v>902</v>
      </c>
      <c r="B1" s="109" t="s">
        <v>782</v>
      </c>
      <c r="D1" s="192"/>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row>
    <row r="2" spans="1:35" s="11" customFormat="1" ht="31.7" customHeight="1">
      <c r="A2" s="607" t="s">
        <v>903</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row>
    <row r="3" spans="1:35" s="13" customFormat="1"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8"/>
      <c r="AI3" s="608"/>
    </row>
    <row r="4" spans="1:35" s="13" customFormat="1" ht="15.75" customHeight="1">
      <c r="A4" s="19" t="e">
        <f>#REF!&amp;#REF!</f>
        <v>#REF!</v>
      </c>
      <c r="B4" s="19"/>
      <c r="AI4" s="20" t="s">
        <v>275</v>
      </c>
    </row>
    <row r="5" spans="1:35" s="186" customFormat="1" ht="18.75" customHeight="1">
      <c r="A5" s="642" t="s">
        <v>454</v>
      </c>
      <c r="B5" s="665" t="s">
        <v>690</v>
      </c>
      <c r="C5" s="642" t="s">
        <v>904</v>
      </c>
      <c r="D5" s="665" t="s">
        <v>905</v>
      </c>
      <c r="E5" s="642" t="s">
        <v>906</v>
      </c>
      <c r="F5" s="642" t="s">
        <v>907</v>
      </c>
      <c r="G5" s="642" t="s">
        <v>908</v>
      </c>
      <c r="H5" s="642" t="s">
        <v>909</v>
      </c>
      <c r="I5" s="642" t="s">
        <v>910</v>
      </c>
      <c r="J5" s="642" t="s">
        <v>911</v>
      </c>
      <c r="K5" s="642" t="s">
        <v>912</v>
      </c>
      <c r="L5" s="642" t="s">
        <v>913</v>
      </c>
      <c r="M5" s="642" t="s">
        <v>914</v>
      </c>
      <c r="N5" s="642" t="s">
        <v>915</v>
      </c>
      <c r="O5" s="642" t="s">
        <v>916</v>
      </c>
      <c r="P5" s="642" t="s">
        <v>917</v>
      </c>
      <c r="Q5" s="642" t="s">
        <v>918</v>
      </c>
      <c r="R5" s="642" t="s">
        <v>919</v>
      </c>
      <c r="S5" s="642" t="s">
        <v>920</v>
      </c>
      <c r="T5" s="667" t="s">
        <v>921</v>
      </c>
      <c r="U5" s="642" t="s">
        <v>922</v>
      </c>
      <c r="V5" s="665" t="s">
        <v>923</v>
      </c>
      <c r="W5" s="665" t="s">
        <v>924</v>
      </c>
      <c r="X5" s="665" t="s">
        <v>925</v>
      </c>
      <c r="Y5" s="661" t="s">
        <v>456</v>
      </c>
      <c r="Z5" s="621"/>
      <c r="AA5" s="643" t="s">
        <v>582</v>
      </c>
      <c r="AB5" s="620"/>
      <c r="AC5" s="661" t="s">
        <v>457</v>
      </c>
      <c r="AD5" s="621"/>
      <c r="AE5" s="622" t="s">
        <v>458</v>
      </c>
      <c r="AF5" s="622"/>
      <c r="AG5" s="622"/>
      <c r="AH5" s="626" t="s">
        <v>460</v>
      </c>
      <c r="AI5" s="642" t="s">
        <v>583</v>
      </c>
    </row>
    <row r="6" spans="1:35" s="186" customFormat="1" ht="18.75" customHeight="1">
      <c r="A6" s="642"/>
      <c r="B6" s="666"/>
      <c r="C6" s="642"/>
      <c r="D6" s="666"/>
      <c r="E6" s="642"/>
      <c r="F6" s="642"/>
      <c r="G6" s="642"/>
      <c r="H6" s="642"/>
      <c r="I6" s="642"/>
      <c r="J6" s="642"/>
      <c r="K6" s="642"/>
      <c r="L6" s="642"/>
      <c r="M6" s="642"/>
      <c r="N6" s="642"/>
      <c r="O6" s="642"/>
      <c r="P6" s="642"/>
      <c r="Q6" s="642"/>
      <c r="R6" s="642"/>
      <c r="S6" s="642"/>
      <c r="T6" s="667"/>
      <c r="U6" s="642"/>
      <c r="V6" s="666"/>
      <c r="W6" s="666"/>
      <c r="X6" s="666"/>
      <c r="Y6" s="116" t="s">
        <v>839</v>
      </c>
      <c r="Z6" s="116" t="s">
        <v>840</v>
      </c>
      <c r="AA6" s="117" t="s">
        <v>839</v>
      </c>
      <c r="AB6" s="21" t="s">
        <v>840</v>
      </c>
      <c r="AC6" s="116" t="s">
        <v>839</v>
      </c>
      <c r="AD6" s="116" t="s">
        <v>840</v>
      </c>
      <c r="AE6" s="21" t="s">
        <v>839</v>
      </c>
      <c r="AF6" s="21" t="s">
        <v>731</v>
      </c>
      <c r="AG6" s="21" t="s">
        <v>840</v>
      </c>
      <c r="AH6" s="627"/>
      <c r="AI6" s="642"/>
    </row>
    <row r="7" spans="1:35" s="186" customFormat="1" ht="15.75" customHeight="1">
      <c r="A7" s="193">
        <v>1</v>
      </c>
      <c r="B7" s="193"/>
      <c r="C7" s="194"/>
      <c r="D7" s="194"/>
      <c r="E7" s="195"/>
      <c r="F7" s="196"/>
      <c r="G7" s="197"/>
      <c r="H7" s="197"/>
      <c r="I7" s="197"/>
      <c r="J7" s="197"/>
      <c r="K7" s="197"/>
      <c r="L7" s="197"/>
      <c r="M7" s="197"/>
      <c r="N7" s="197"/>
      <c r="O7" s="197"/>
      <c r="P7" s="197"/>
      <c r="Q7" s="197"/>
      <c r="R7" s="197"/>
      <c r="S7" s="197"/>
      <c r="T7" s="198"/>
      <c r="U7" s="199"/>
      <c r="V7" s="199"/>
      <c r="W7" s="199"/>
      <c r="X7" s="199"/>
      <c r="Y7" s="200"/>
      <c r="Z7" s="200"/>
      <c r="AA7" s="200"/>
      <c r="AB7" s="200"/>
      <c r="AC7" s="200">
        <f>Y7+AA7</f>
        <v>0</v>
      </c>
      <c r="AD7" s="200">
        <f>Z7+AB7</f>
        <v>0</v>
      </c>
      <c r="AE7" s="200"/>
      <c r="AF7" s="193"/>
      <c r="AG7" s="200">
        <f t="shared" ref="AG7:AG25" si="0">AE7*AF7/100</f>
        <v>0</v>
      </c>
      <c r="AH7" s="30" t="str">
        <f t="shared" ref="AH7:AH27" si="1">IF(AD7=0,"",(AG7-AD7)/AD7*100)</f>
        <v/>
      </c>
      <c r="AI7" s="199"/>
    </row>
    <row r="8" spans="1:35" s="186" customFormat="1" ht="15.75" customHeight="1">
      <c r="A8" s="193"/>
      <c r="B8" s="193"/>
      <c r="C8" s="194"/>
      <c r="D8" s="194"/>
      <c r="E8" s="195"/>
      <c r="F8" s="195"/>
      <c r="G8" s="197"/>
      <c r="H8" s="197"/>
      <c r="I8" s="197"/>
      <c r="J8" s="197"/>
      <c r="K8" s="197"/>
      <c r="L8" s="197"/>
      <c r="M8" s="197"/>
      <c r="N8" s="197"/>
      <c r="O8" s="197"/>
      <c r="P8" s="197"/>
      <c r="Q8" s="197"/>
      <c r="R8" s="197"/>
      <c r="S8" s="197"/>
      <c r="T8" s="198"/>
      <c r="U8" s="199"/>
      <c r="V8" s="199"/>
      <c r="W8" s="199"/>
      <c r="X8" s="199"/>
      <c r="Y8" s="200"/>
      <c r="Z8" s="200"/>
      <c r="AA8" s="200"/>
      <c r="AB8" s="200"/>
      <c r="AC8" s="200"/>
      <c r="AD8" s="200"/>
      <c r="AE8" s="200"/>
      <c r="AF8" s="193"/>
      <c r="AG8" s="200">
        <f t="shared" si="0"/>
        <v>0</v>
      </c>
      <c r="AH8" s="30" t="str">
        <f t="shared" si="1"/>
        <v/>
      </c>
      <c r="AI8" s="199"/>
    </row>
    <row r="9" spans="1:35" s="186" customFormat="1" ht="15.75" customHeight="1">
      <c r="A9" s="193"/>
      <c r="B9" s="193"/>
      <c r="C9" s="194"/>
      <c r="D9" s="194"/>
      <c r="E9" s="195"/>
      <c r="F9" s="195"/>
      <c r="G9" s="197"/>
      <c r="H9" s="197"/>
      <c r="I9" s="197"/>
      <c r="J9" s="197"/>
      <c r="K9" s="197"/>
      <c r="L9" s="197"/>
      <c r="M9" s="197"/>
      <c r="N9" s="197"/>
      <c r="O9" s="197"/>
      <c r="P9" s="197"/>
      <c r="Q9" s="197"/>
      <c r="R9" s="197"/>
      <c r="S9" s="197"/>
      <c r="T9" s="198"/>
      <c r="U9" s="199"/>
      <c r="V9" s="199"/>
      <c r="W9" s="199"/>
      <c r="X9" s="199"/>
      <c r="Y9" s="200"/>
      <c r="Z9" s="200"/>
      <c r="AA9" s="200"/>
      <c r="AB9" s="200"/>
      <c r="AC9" s="200"/>
      <c r="AD9" s="200"/>
      <c r="AE9" s="200"/>
      <c r="AF9" s="193"/>
      <c r="AG9" s="200">
        <f t="shared" si="0"/>
        <v>0</v>
      </c>
      <c r="AH9" s="30" t="str">
        <f t="shared" si="1"/>
        <v/>
      </c>
      <c r="AI9" s="199"/>
    </row>
    <row r="10" spans="1:35" s="186" customFormat="1" ht="15.75" customHeight="1">
      <c r="A10" s="193"/>
      <c r="B10" s="193"/>
      <c r="C10" s="194"/>
      <c r="D10" s="194"/>
      <c r="E10" s="195"/>
      <c r="F10" s="195"/>
      <c r="G10" s="197"/>
      <c r="H10" s="197"/>
      <c r="I10" s="197"/>
      <c r="J10" s="197"/>
      <c r="K10" s="197"/>
      <c r="L10" s="197"/>
      <c r="M10" s="197"/>
      <c r="N10" s="197"/>
      <c r="O10" s="197"/>
      <c r="P10" s="197"/>
      <c r="Q10" s="197"/>
      <c r="R10" s="197"/>
      <c r="S10" s="197"/>
      <c r="T10" s="198"/>
      <c r="U10" s="199"/>
      <c r="V10" s="199"/>
      <c r="W10" s="199"/>
      <c r="X10" s="199"/>
      <c r="Y10" s="200"/>
      <c r="Z10" s="200"/>
      <c r="AA10" s="200"/>
      <c r="AB10" s="200"/>
      <c r="AC10" s="200"/>
      <c r="AD10" s="200"/>
      <c r="AE10" s="200"/>
      <c r="AF10" s="193"/>
      <c r="AG10" s="200">
        <f t="shared" si="0"/>
        <v>0</v>
      </c>
      <c r="AH10" s="30" t="str">
        <f t="shared" si="1"/>
        <v/>
      </c>
      <c r="AI10" s="199"/>
    </row>
    <row r="11" spans="1:35" s="186" customFormat="1" ht="15.75" customHeight="1">
      <c r="A11" s="193"/>
      <c r="B11" s="193"/>
      <c r="C11" s="194"/>
      <c r="D11" s="194"/>
      <c r="E11" s="195"/>
      <c r="F11" s="195"/>
      <c r="G11" s="197"/>
      <c r="H11" s="197"/>
      <c r="I11" s="197"/>
      <c r="J11" s="197"/>
      <c r="K11" s="197"/>
      <c r="L11" s="197"/>
      <c r="M11" s="197"/>
      <c r="N11" s="197"/>
      <c r="O11" s="197"/>
      <c r="P11" s="197"/>
      <c r="Q11" s="197"/>
      <c r="R11" s="197"/>
      <c r="S11" s="197"/>
      <c r="T11" s="198"/>
      <c r="U11" s="199"/>
      <c r="V11" s="199"/>
      <c r="W11" s="199"/>
      <c r="X11" s="199"/>
      <c r="Y11" s="200"/>
      <c r="Z11" s="200"/>
      <c r="AA11" s="200"/>
      <c r="AB11" s="200"/>
      <c r="AC11" s="200"/>
      <c r="AD11" s="200"/>
      <c r="AE11" s="200"/>
      <c r="AF11" s="193"/>
      <c r="AG11" s="200">
        <f t="shared" si="0"/>
        <v>0</v>
      </c>
      <c r="AH11" s="30" t="str">
        <f t="shared" si="1"/>
        <v/>
      </c>
      <c r="AI11" s="199"/>
    </row>
    <row r="12" spans="1:35" s="186" customFormat="1" ht="15.75" customHeight="1">
      <c r="A12" s="193"/>
      <c r="B12" s="193"/>
      <c r="C12" s="194"/>
      <c r="D12" s="194"/>
      <c r="E12" s="195"/>
      <c r="F12" s="195"/>
      <c r="G12" s="197"/>
      <c r="H12" s="197"/>
      <c r="I12" s="197"/>
      <c r="J12" s="197"/>
      <c r="K12" s="197"/>
      <c r="L12" s="197"/>
      <c r="M12" s="197"/>
      <c r="N12" s="197"/>
      <c r="O12" s="197"/>
      <c r="P12" s="197"/>
      <c r="Q12" s="197"/>
      <c r="R12" s="197"/>
      <c r="S12" s="197"/>
      <c r="T12" s="198"/>
      <c r="U12" s="199"/>
      <c r="V12" s="199"/>
      <c r="W12" s="199"/>
      <c r="X12" s="199"/>
      <c r="Y12" s="200"/>
      <c r="Z12" s="200"/>
      <c r="AA12" s="200"/>
      <c r="AB12" s="200"/>
      <c r="AC12" s="200"/>
      <c r="AD12" s="200"/>
      <c r="AE12" s="200"/>
      <c r="AF12" s="193"/>
      <c r="AG12" s="200">
        <f t="shared" si="0"/>
        <v>0</v>
      </c>
      <c r="AH12" s="30" t="str">
        <f t="shared" si="1"/>
        <v/>
      </c>
      <c r="AI12" s="199"/>
    </row>
    <row r="13" spans="1:35" s="186" customFormat="1" ht="15.75" customHeight="1">
      <c r="A13" s="193"/>
      <c r="B13" s="193"/>
      <c r="C13" s="194"/>
      <c r="D13" s="194"/>
      <c r="E13" s="195"/>
      <c r="F13" s="195"/>
      <c r="G13" s="197"/>
      <c r="H13" s="197"/>
      <c r="I13" s="197"/>
      <c r="J13" s="197"/>
      <c r="K13" s="197"/>
      <c r="L13" s="197"/>
      <c r="M13" s="197"/>
      <c r="N13" s="197"/>
      <c r="O13" s="197"/>
      <c r="P13" s="197"/>
      <c r="Q13" s="197"/>
      <c r="R13" s="197"/>
      <c r="S13" s="197"/>
      <c r="T13" s="198"/>
      <c r="U13" s="199"/>
      <c r="V13" s="199"/>
      <c r="W13" s="199"/>
      <c r="X13" s="199"/>
      <c r="Y13" s="200"/>
      <c r="Z13" s="200"/>
      <c r="AA13" s="200"/>
      <c r="AB13" s="200"/>
      <c r="AC13" s="200"/>
      <c r="AD13" s="200"/>
      <c r="AE13" s="200"/>
      <c r="AF13" s="193"/>
      <c r="AG13" s="200">
        <f t="shared" si="0"/>
        <v>0</v>
      </c>
      <c r="AH13" s="30" t="str">
        <f t="shared" si="1"/>
        <v/>
      </c>
      <c r="AI13" s="199"/>
    </row>
    <row r="14" spans="1:35" s="186" customFormat="1" ht="15.75" customHeight="1">
      <c r="A14" s="193"/>
      <c r="B14" s="193"/>
      <c r="C14" s="194"/>
      <c r="D14" s="194"/>
      <c r="E14" s="195"/>
      <c r="F14" s="195"/>
      <c r="G14" s="197"/>
      <c r="H14" s="197"/>
      <c r="I14" s="197"/>
      <c r="J14" s="197"/>
      <c r="K14" s="197"/>
      <c r="L14" s="197"/>
      <c r="M14" s="197"/>
      <c r="N14" s="197"/>
      <c r="O14" s="197"/>
      <c r="P14" s="197"/>
      <c r="Q14" s="197"/>
      <c r="R14" s="197"/>
      <c r="S14" s="197"/>
      <c r="T14" s="198"/>
      <c r="U14" s="199"/>
      <c r="V14" s="199"/>
      <c r="W14" s="199"/>
      <c r="X14" s="199"/>
      <c r="Y14" s="200"/>
      <c r="Z14" s="200"/>
      <c r="AA14" s="200"/>
      <c r="AB14" s="200"/>
      <c r="AC14" s="200"/>
      <c r="AD14" s="200"/>
      <c r="AE14" s="200"/>
      <c r="AF14" s="193"/>
      <c r="AG14" s="200">
        <f t="shared" si="0"/>
        <v>0</v>
      </c>
      <c r="AH14" s="30" t="str">
        <f t="shared" si="1"/>
        <v/>
      </c>
      <c r="AI14" s="199"/>
    </row>
    <row r="15" spans="1:35" s="186" customFormat="1" ht="15.75" customHeight="1">
      <c r="A15" s="193"/>
      <c r="B15" s="193"/>
      <c r="C15" s="194"/>
      <c r="D15" s="194"/>
      <c r="E15" s="195"/>
      <c r="F15" s="195"/>
      <c r="G15" s="197"/>
      <c r="H15" s="197"/>
      <c r="I15" s="197"/>
      <c r="J15" s="197"/>
      <c r="K15" s="197"/>
      <c r="L15" s="197"/>
      <c r="M15" s="197"/>
      <c r="N15" s="197"/>
      <c r="O15" s="197"/>
      <c r="P15" s="197"/>
      <c r="Q15" s="197"/>
      <c r="R15" s="197"/>
      <c r="S15" s="197"/>
      <c r="T15" s="198"/>
      <c r="U15" s="199"/>
      <c r="V15" s="199"/>
      <c r="W15" s="199"/>
      <c r="X15" s="199"/>
      <c r="Y15" s="200"/>
      <c r="Z15" s="200"/>
      <c r="AA15" s="200"/>
      <c r="AB15" s="200"/>
      <c r="AC15" s="200"/>
      <c r="AD15" s="200"/>
      <c r="AE15" s="200"/>
      <c r="AF15" s="193"/>
      <c r="AG15" s="200">
        <f t="shared" si="0"/>
        <v>0</v>
      </c>
      <c r="AH15" s="30" t="str">
        <f t="shared" si="1"/>
        <v/>
      </c>
      <c r="AI15" s="199"/>
    </row>
    <row r="16" spans="1:35" s="186" customFormat="1" ht="15.75" customHeight="1">
      <c r="A16" s="193"/>
      <c r="B16" s="193"/>
      <c r="C16" s="194"/>
      <c r="D16" s="194"/>
      <c r="E16" s="195"/>
      <c r="F16" s="195"/>
      <c r="G16" s="197"/>
      <c r="H16" s="197"/>
      <c r="I16" s="197"/>
      <c r="J16" s="197"/>
      <c r="K16" s="197"/>
      <c r="L16" s="197"/>
      <c r="M16" s="197"/>
      <c r="N16" s="197"/>
      <c r="O16" s="197"/>
      <c r="P16" s="197"/>
      <c r="Q16" s="197"/>
      <c r="R16" s="197"/>
      <c r="S16" s="197"/>
      <c r="T16" s="198"/>
      <c r="U16" s="199"/>
      <c r="V16" s="199"/>
      <c r="W16" s="199"/>
      <c r="X16" s="199"/>
      <c r="Y16" s="200"/>
      <c r="Z16" s="200"/>
      <c r="AA16" s="200"/>
      <c r="AB16" s="200"/>
      <c r="AC16" s="200"/>
      <c r="AD16" s="200"/>
      <c r="AE16" s="200"/>
      <c r="AF16" s="193"/>
      <c r="AG16" s="200">
        <f t="shared" si="0"/>
        <v>0</v>
      </c>
      <c r="AH16" s="30" t="str">
        <f t="shared" si="1"/>
        <v/>
      </c>
      <c r="AI16" s="199"/>
    </row>
    <row r="17" spans="1:35" s="186" customFormat="1" ht="15.75" customHeight="1">
      <c r="A17" s="193"/>
      <c r="B17" s="193"/>
      <c r="C17" s="194"/>
      <c r="D17" s="194"/>
      <c r="E17" s="195"/>
      <c r="F17" s="195"/>
      <c r="G17" s="197"/>
      <c r="H17" s="197"/>
      <c r="I17" s="197"/>
      <c r="J17" s="197"/>
      <c r="K17" s="197"/>
      <c r="L17" s="197"/>
      <c r="M17" s="197"/>
      <c r="N17" s="197"/>
      <c r="O17" s="197"/>
      <c r="P17" s="197"/>
      <c r="Q17" s="197"/>
      <c r="R17" s="197"/>
      <c r="S17" s="197"/>
      <c r="T17" s="198"/>
      <c r="U17" s="199"/>
      <c r="V17" s="199"/>
      <c r="W17" s="199"/>
      <c r="X17" s="199"/>
      <c r="Y17" s="200"/>
      <c r="Z17" s="200"/>
      <c r="AA17" s="200"/>
      <c r="AB17" s="200"/>
      <c r="AC17" s="200"/>
      <c r="AD17" s="200"/>
      <c r="AE17" s="200"/>
      <c r="AF17" s="193"/>
      <c r="AG17" s="200">
        <f t="shared" si="0"/>
        <v>0</v>
      </c>
      <c r="AH17" s="30" t="str">
        <f t="shared" si="1"/>
        <v/>
      </c>
      <c r="AI17" s="199"/>
    </row>
    <row r="18" spans="1:35" s="186" customFormat="1" ht="15.75" customHeight="1">
      <c r="A18" s="193"/>
      <c r="B18" s="193"/>
      <c r="C18" s="194"/>
      <c r="D18" s="194"/>
      <c r="E18" s="195"/>
      <c r="F18" s="195"/>
      <c r="G18" s="197"/>
      <c r="H18" s="197"/>
      <c r="I18" s="197"/>
      <c r="J18" s="197"/>
      <c r="K18" s="197"/>
      <c r="L18" s="197"/>
      <c r="M18" s="197"/>
      <c r="N18" s="197"/>
      <c r="O18" s="197"/>
      <c r="P18" s="197"/>
      <c r="Q18" s="197"/>
      <c r="R18" s="197"/>
      <c r="S18" s="197"/>
      <c r="T18" s="198"/>
      <c r="U18" s="199"/>
      <c r="V18" s="199"/>
      <c r="W18" s="199"/>
      <c r="X18" s="199"/>
      <c r="Y18" s="200"/>
      <c r="Z18" s="200"/>
      <c r="AA18" s="200"/>
      <c r="AB18" s="200"/>
      <c r="AC18" s="200"/>
      <c r="AD18" s="200"/>
      <c r="AE18" s="200"/>
      <c r="AF18" s="193"/>
      <c r="AG18" s="200">
        <f t="shared" si="0"/>
        <v>0</v>
      </c>
      <c r="AH18" s="30" t="str">
        <f t="shared" si="1"/>
        <v/>
      </c>
      <c r="AI18" s="199"/>
    </row>
    <row r="19" spans="1:35" s="186" customFormat="1" ht="15.75" customHeight="1">
      <c r="A19" s="193"/>
      <c r="B19" s="193"/>
      <c r="C19" s="194"/>
      <c r="D19" s="194"/>
      <c r="E19" s="195"/>
      <c r="F19" s="195"/>
      <c r="G19" s="197"/>
      <c r="H19" s="197"/>
      <c r="I19" s="197"/>
      <c r="J19" s="197"/>
      <c r="K19" s="197"/>
      <c r="L19" s="197"/>
      <c r="M19" s="197"/>
      <c r="N19" s="197"/>
      <c r="O19" s="197"/>
      <c r="P19" s="197"/>
      <c r="Q19" s="197"/>
      <c r="R19" s="197"/>
      <c r="S19" s="197"/>
      <c r="T19" s="198"/>
      <c r="U19" s="199"/>
      <c r="V19" s="199"/>
      <c r="W19" s="199"/>
      <c r="X19" s="199"/>
      <c r="Y19" s="200"/>
      <c r="Z19" s="200"/>
      <c r="AA19" s="200"/>
      <c r="AB19" s="200"/>
      <c r="AC19" s="200"/>
      <c r="AD19" s="200"/>
      <c r="AE19" s="200"/>
      <c r="AF19" s="193"/>
      <c r="AG19" s="200">
        <f t="shared" si="0"/>
        <v>0</v>
      </c>
      <c r="AH19" s="30" t="str">
        <f t="shared" si="1"/>
        <v/>
      </c>
      <c r="AI19" s="199"/>
    </row>
    <row r="20" spans="1:35" s="186" customFormat="1" ht="15.75" customHeight="1">
      <c r="A20" s="193"/>
      <c r="B20" s="193"/>
      <c r="C20" s="194"/>
      <c r="D20" s="194"/>
      <c r="E20" s="195"/>
      <c r="F20" s="195"/>
      <c r="G20" s="197"/>
      <c r="H20" s="197"/>
      <c r="I20" s="197"/>
      <c r="J20" s="197"/>
      <c r="K20" s="197"/>
      <c r="L20" s="197"/>
      <c r="M20" s="197"/>
      <c r="N20" s="197"/>
      <c r="O20" s="197"/>
      <c r="P20" s="197"/>
      <c r="Q20" s="197"/>
      <c r="R20" s="197"/>
      <c r="S20" s="197"/>
      <c r="T20" s="198"/>
      <c r="U20" s="199"/>
      <c r="V20" s="199"/>
      <c r="W20" s="199"/>
      <c r="X20" s="199"/>
      <c r="Y20" s="200"/>
      <c r="Z20" s="200"/>
      <c r="AA20" s="200"/>
      <c r="AB20" s="200"/>
      <c r="AC20" s="200"/>
      <c r="AD20" s="200"/>
      <c r="AE20" s="200"/>
      <c r="AF20" s="193"/>
      <c r="AG20" s="200">
        <f t="shared" si="0"/>
        <v>0</v>
      </c>
      <c r="AH20" s="30" t="str">
        <f t="shared" si="1"/>
        <v/>
      </c>
      <c r="AI20" s="199"/>
    </row>
    <row r="21" spans="1:35" s="186" customFormat="1" ht="15.75" customHeight="1">
      <c r="A21" s="193"/>
      <c r="B21" s="193"/>
      <c r="C21" s="194"/>
      <c r="D21" s="194"/>
      <c r="E21" s="195"/>
      <c r="F21" s="195"/>
      <c r="G21" s="197"/>
      <c r="H21" s="197"/>
      <c r="I21" s="197"/>
      <c r="J21" s="197"/>
      <c r="K21" s="197"/>
      <c r="L21" s="197"/>
      <c r="M21" s="197"/>
      <c r="N21" s="197"/>
      <c r="O21" s="197"/>
      <c r="P21" s="197"/>
      <c r="Q21" s="197"/>
      <c r="R21" s="197"/>
      <c r="S21" s="197"/>
      <c r="T21" s="198"/>
      <c r="U21" s="199"/>
      <c r="V21" s="199"/>
      <c r="W21" s="199"/>
      <c r="X21" s="199"/>
      <c r="Y21" s="200"/>
      <c r="Z21" s="200"/>
      <c r="AA21" s="200"/>
      <c r="AB21" s="200"/>
      <c r="AC21" s="200"/>
      <c r="AD21" s="200"/>
      <c r="AE21" s="200"/>
      <c r="AF21" s="193"/>
      <c r="AG21" s="200">
        <f t="shared" si="0"/>
        <v>0</v>
      </c>
      <c r="AH21" s="30" t="str">
        <f t="shared" si="1"/>
        <v/>
      </c>
      <c r="AI21" s="199"/>
    </row>
    <row r="22" spans="1:35" s="186" customFormat="1" ht="15.75" customHeight="1">
      <c r="A22" s="193"/>
      <c r="B22" s="193"/>
      <c r="C22" s="194"/>
      <c r="D22" s="194"/>
      <c r="E22" s="195"/>
      <c r="F22" s="195"/>
      <c r="G22" s="197"/>
      <c r="H22" s="197"/>
      <c r="I22" s="197"/>
      <c r="J22" s="197"/>
      <c r="K22" s="197"/>
      <c r="L22" s="197"/>
      <c r="M22" s="197"/>
      <c r="N22" s="197"/>
      <c r="O22" s="197"/>
      <c r="P22" s="197"/>
      <c r="Q22" s="197"/>
      <c r="R22" s="197"/>
      <c r="S22" s="197"/>
      <c r="T22" s="198"/>
      <c r="U22" s="199"/>
      <c r="V22" s="199"/>
      <c r="W22" s="199"/>
      <c r="X22" s="199"/>
      <c r="Y22" s="200"/>
      <c r="Z22" s="200"/>
      <c r="AA22" s="200"/>
      <c r="AB22" s="200"/>
      <c r="AC22" s="200"/>
      <c r="AD22" s="200"/>
      <c r="AE22" s="200"/>
      <c r="AF22" s="193"/>
      <c r="AG22" s="200">
        <f t="shared" si="0"/>
        <v>0</v>
      </c>
      <c r="AH22" s="30" t="str">
        <f t="shared" si="1"/>
        <v/>
      </c>
      <c r="AI22" s="199"/>
    </row>
    <row r="23" spans="1:35" s="186" customFormat="1" ht="15.75" customHeight="1">
      <c r="A23" s="193"/>
      <c r="B23" s="193"/>
      <c r="C23" s="194"/>
      <c r="D23" s="194"/>
      <c r="E23" s="195"/>
      <c r="F23" s="195"/>
      <c r="G23" s="197"/>
      <c r="H23" s="197"/>
      <c r="I23" s="197"/>
      <c r="J23" s="197"/>
      <c r="K23" s="197"/>
      <c r="L23" s="197"/>
      <c r="M23" s="197"/>
      <c r="N23" s="197"/>
      <c r="O23" s="197"/>
      <c r="P23" s="197"/>
      <c r="Q23" s="197"/>
      <c r="R23" s="197"/>
      <c r="S23" s="197"/>
      <c r="T23" s="198"/>
      <c r="U23" s="199"/>
      <c r="V23" s="199"/>
      <c r="W23" s="199"/>
      <c r="X23" s="199"/>
      <c r="Y23" s="200"/>
      <c r="Z23" s="200"/>
      <c r="AA23" s="200"/>
      <c r="AB23" s="200"/>
      <c r="AC23" s="200"/>
      <c r="AD23" s="200"/>
      <c r="AE23" s="200"/>
      <c r="AF23" s="193"/>
      <c r="AG23" s="200">
        <f t="shared" si="0"/>
        <v>0</v>
      </c>
      <c r="AH23" s="30" t="str">
        <f t="shared" si="1"/>
        <v/>
      </c>
      <c r="AI23" s="199"/>
    </row>
    <row r="24" spans="1:35" s="186" customFormat="1" ht="15.75" customHeight="1">
      <c r="A24" s="193"/>
      <c r="B24" s="193"/>
      <c r="C24" s="194"/>
      <c r="D24" s="194"/>
      <c r="E24" s="195"/>
      <c r="F24" s="195"/>
      <c r="G24" s="197"/>
      <c r="H24" s="197"/>
      <c r="I24" s="197"/>
      <c r="J24" s="197"/>
      <c r="K24" s="197"/>
      <c r="L24" s="197"/>
      <c r="M24" s="197"/>
      <c r="N24" s="197"/>
      <c r="O24" s="197"/>
      <c r="P24" s="197"/>
      <c r="Q24" s="197"/>
      <c r="R24" s="197"/>
      <c r="S24" s="197"/>
      <c r="T24" s="198"/>
      <c r="U24" s="199"/>
      <c r="V24" s="199"/>
      <c r="W24" s="199"/>
      <c r="X24" s="199"/>
      <c r="Y24" s="200"/>
      <c r="Z24" s="200"/>
      <c r="AA24" s="200"/>
      <c r="AB24" s="200"/>
      <c r="AC24" s="200"/>
      <c r="AD24" s="200"/>
      <c r="AE24" s="200"/>
      <c r="AF24" s="193"/>
      <c r="AG24" s="200">
        <f t="shared" si="0"/>
        <v>0</v>
      </c>
      <c r="AH24" s="30" t="str">
        <f t="shared" si="1"/>
        <v/>
      </c>
      <c r="AI24" s="199"/>
    </row>
    <row r="25" spans="1:35" s="186" customFormat="1" ht="15.75" customHeight="1">
      <c r="A25" s="193"/>
      <c r="B25" s="193"/>
      <c r="C25" s="194"/>
      <c r="D25" s="194"/>
      <c r="E25" s="195"/>
      <c r="F25" s="195"/>
      <c r="G25" s="197"/>
      <c r="H25" s="197"/>
      <c r="I25" s="197"/>
      <c r="J25" s="197"/>
      <c r="K25" s="197"/>
      <c r="L25" s="197"/>
      <c r="M25" s="197"/>
      <c r="N25" s="197"/>
      <c r="O25" s="197"/>
      <c r="P25" s="197"/>
      <c r="Q25" s="197"/>
      <c r="R25" s="197"/>
      <c r="S25" s="197"/>
      <c r="T25" s="198"/>
      <c r="U25" s="199"/>
      <c r="V25" s="199"/>
      <c r="W25" s="199"/>
      <c r="X25" s="199"/>
      <c r="Y25" s="200"/>
      <c r="Z25" s="200"/>
      <c r="AA25" s="200"/>
      <c r="AB25" s="200"/>
      <c r="AC25" s="200"/>
      <c r="AD25" s="200"/>
      <c r="AE25" s="200"/>
      <c r="AF25" s="193"/>
      <c r="AG25" s="200">
        <f t="shared" si="0"/>
        <v>0</v>
      </c>
      <c r="AH25" s="30" t="str">
        <f t="shared" si="1"/>
        <v/>
      </c>
      <c r="AI25" s="199"/>
    </row>
    <row r="26" spans="1:35" s="186" customFormat="1" ht="15.75" customHeight="1">
      <c r="A26" s="193"/>
      <c r="B26" s="193"/>
      <c r="C26" s="194"/>
      <c r="D26" s="194"/>
      <c r="E26" s="195"/>
      <c r="F26" s="195"/>
      <c r="G26" s="197"/>
      <c r="H26" s="197"/>
      <c r="I26" s="197"/>
      <c r="J26" s="197"/>
      <c r="K26" s="197"/>
      <c r="L26" s="197"/>
      <c r="M26" s="197"/>
      <c r="N26" s="197"/>
      <c r="O26" s="197"/>
      <c r="P26" s="197"/>
      <c r="Q26" s="197"/>
      <c r="R26" s="197"/>
      <c r="S26" s="197"/>
      <c r="T26" s="198"/>
      <c r="U26" s="199"/>
      <c r="V26" s="199"/>
      <c r="W26" s="199"/>
      <c r="X26" s="199"/>
      <c r="Y26" s="200"/>
      <c r="Z26" s="200"/>
      <c r="AA26" s="200"/>
      <c r="AB26" s="200"/>
      <c r="AC26" s="200"/>
      <c r="AD26" s="200"/>
      <c r="AE26" s="200"/>
      <c r="AF26" s="193"/>
      <c r="AG26" s="200"/>
      <c r="AH26" s="30"/>
      <c r="AI26" s="199"/>
    </row>
    <row r="27" spans="1:35" s="186" customFormat="1" ht="15.75" customHeight="1">
      <c r="A27" s="662" t="s">
        <v>926</v>
      </c>
      <c r="B27" s="663"/>
      <c r="C27" s="664"/>
      <c r="D27" s="201"/>
      <c r="E27" s="195"/>
      <c r="F27" s="195"/>
      <c r="G27" s="197"/>
      <c r="H27" s="197"/>
      <c r="I27" s="197"/>
      <c r="J27" s="197"/>
      <c r="K27" s="197"/>
      <c r="L27" s="197"/>
      <c r="M27" s="197"/>
      <c r="N27" s="197"/>
      <c r="O27" s="197"/>
      <c r="P27" s="197"/>
      <c r="Q27" s="197"/>
      <c r="R27" s="197"/>
      <c r="S27" s="197"/>
      <c r="T27" s="202"/>
      <c r="U27" s="199"/>
      <c r="V27" s="199"/>
      <c r="W27" s="199"/>
      <c r="X27" s="199"/>
      <c r="Y27" s="200">
        <f>SUM(Y7:Y26)</f>
        <v>0</v>
      </c>
      <c r="Z27" s="200">
        <f>SUM(Z7:Z26)</f>
        <v>0</v>
      </c>
      <c r="AA27" s="200"/>
      <c r="AB27" s="200"/>
      <c r="AC27" s="200">
        <f>SUM(AC7:AC26)</f>
        <v>0</v>
      </c>
      <c r="AD27" s="200">
        <f>SUM(AD7:AD26)</f>
        <v>0</v>
      </c>
      <c r="AE27" s="200">
        <f>SUM(AE7:AE26)</f>
        <v>0</v>
      </c>
      <c r="AF27" s="200"/>
      <c r="AG27" s="200">
        <f>SUM(AG7:AG26)</f>
        <v>0</v>
      </c>
      <c r="AH27" s="30" t="str">
        <f t="shared" si="1"/>
        <v/>
      </c>
      <c r="AI27" s="199"/>
    </row>
    <row r="28" spans="1:35" s="13" customFormat="1" ht="15.75" customHeight="1">
      <c r="A28" s="13" t="s">
        <v>927</v>
      </c>
      <c r="B28" s="34"/>
      <c r="AE28" s="13" t="e">
        <f>"评估人员："&amp;#REF!</f>
        <v>#REF!</v>
      </c>
    </row>
    <row r="29" spans="1:35" s="13" customFormat="1" ht="15.75" customHeight="1">
      <c r="A29" s="13" t="e">
        <f>CONCATENATE(#REF!,#REF!,#REF!,#REF!,#REF!,#REF!,#REF!)</f>
        <v>#REF!</v>
      </c>
      <c r="B29" s="34"/>
    </row>
  </sheetData>
  <mergeCells count="33">
    <mergeCell ref="AH5:AH6"/>
    <mergeCell ref="AI5:AI6"/>
    <mergeCell ref="T5:T6"/>
    <mergeCell ref="U5:U6"/>
    <mergeCell ref="V5:V6"/>
    <mergeCell ref="W5:W6"/>
    <mergeCell ref="X5:X6"/>
    <mergeCell ref="O5:O6"/>
    <mergeCell ref="P5:P6"/>
    <mergeCell ref="Q5:Q6"/>
    <mergeCell ref="R5:R6"/>
    <mergeCell ref="S5:S6"/>
    <mergeCell ref="A27:C27"/>
    <mergeCell ref="A5:A6"/>
    <mergeCell ref="B5:B6"/>
    <mergeCell ref="C5:C6"/>
    <mergeCell ref="D5:D6"/>
    <mergeCell ref="A2:AI2"/>
    <mergeCell ref="A3:AI3"/>
    <mergeCell ref="Y5:Z5"/>
    <mergeCell ref="AA5:AB5"/>
    <mergeCell ref="AC5:AD5"/>
    <mergeCell ref="AE5:AG5"/>
    <mergeCell ref="E5:E6"/>
    <mergeCell ref="F5:F6"/>
    <mergeCell ref="G5:G6"/>
    <mergeCell ref="H5:H6"/>
    <mergeCell ref="I5:I6"/>
    <mergeCell ref="J5:J6"/>
    <mergeCell ref="K5:K6"/>
    <mergeCell ref="L5:L6"/>
    <mergeCell ref="M5:M6"/>
    <mergeCell ref="N5:N6"/>
  </mergeCells>
  <phoneticPr fontId="12" type="noConversion"/>
  <hyperlinks>
    <hyperlink ref="A1" location="索引目录!D27" display="返回索引页"/>
    <hyperlink ref="B1" location="固定资产汇总!B11" display="返回"/>
  </hyperlinks>
  <printOptions horizontalCentered="1"/>
  <pageMargins left="0.39370078740157499" right="0.35433070866141703" top="1.37795275590551" bottom="0.59055118110236204" header="1.49606299212598" footer="0.39370078740157499"/>
  <pageSetup paperSize="9" scale="56" fitToHeight="0" orientation="landscape"/>
  <headerFooter alignWithMargins="0">
    <oddHeader>&amp;R&amp;"宋体,常规"&amp;10表&amp;"Times New Roman,常规"4-6-1-4
&amp;"宋体,常规"共&amp;"Times New Roman,常规"&amp;N&amp;"宋体,常规"页第&amp;"Times New Roman,常规"&amp;P&amp;"宋体,常规"页</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AK219"/>
  <sheetViews>
    <sheetView workbookViewId="0">
      <selection activeCell="A2" sqref="A2:X2"/>
    </sheetView>
  </sheetViews>
  <sheetFormatPr defaultColWidth="9" defaultRowHeight="15.75" customHeight="1" outlineLevelCol="1"/>
  <cols>
    <col min="1" max="1" width="4.375" style="13" customWidth="1"/>
    <col min="2" max="2" width="13.875" style="13" customWidth="1"/>
    <col min="3" max="3" width="8.75" style="13" customWidth="1"/>
    <col min="4" max="4" width="14.375" style="13" customWidth="1"/>
    <col min="5" max="5" width="14.375" style="13" hidden="1" customWidth="1"/>
    <col min="6" max="6" width="9" style="13"/>
    <col min="7" max="8" width="8.5" style="13" customWidth="1" outlineLevel="1"/>
    <col min="9" max="9" width="23.625" style="13" customWidth="1"/>
    <col min="10" max="10" width="4.625" style="13" customWidth="1"/>
    <col min="11" max="11" width="4.375" style="13" customWidth="1"/>
    <col min="12" max="13" width="8.5" style="46" customWidth="1"/>
    <col min="14" max="14" width="12.75" style="13" customWidth="1" outlineLevel="1"/>
    <col min="15" max="17" width="12.25" style="13" customWidth="1" outlineLevel="1"/>
    <col min="18" max="19" width="13" style="13" customWidth="1"/>
    <col min="20" max="20" width="13" style="13" customWidth="1" outlineLevel="1"/>
    <col min="21" max="21" width="7" style="13" customWidth="1" outlineLevel="1"/>
    <col min="22" max="22" width="11" style="13" customWidth="1" outlineLevel="1"/>
    <col min="23" max="23" width="6.875" style="13" customWidth="1" outlineLevel="1"/>
    <col min="24" max="24" width="9.875" style="13" customWidth="1"/>
    <col min="25" max="25" width="5.375" style="13" customWidth="1"/>
    <col min="26" max="26" width="8.75" style="13" customWidth="1"/>
    <col min="27" max="27" width="10.375" style="13" customWidth="1"/>
    <col min="28" max="36" width="5.375" style="13" customWidth="1"/>
    <col min="37" max="37" width="12" style="13" customWidth="1"/>
    <col min="38" max="16384" width="9" style="13"/>
  </cols>
  <sheetData>
    <row r="1" spans="1:24">
      <c r="A1" s="98" t="s">
        <v>414</v>
      </c>
      <c r="B1" s="109" t="s">
        <v>782</v>
      </c>
      <c r="C1" s="99"/>
      <c r="D1" s="18"/>
      <c r="E1" s="18"/>
      <c r="F1" s="18"/>
      <c r="G1" s="18"/>
      <c r="H1" s="18"/>
      <c r="I1" s="18"/>
      <c r="J1" s="18"/>
      <c r="K1" s="18"/>
      <c r="L1" s="47"/>
      <c r="M1" s="47"/>
      <c r="N1" s="18"/>
      <c r="O1" s="18"/>
      <c r="P1" s="18"/>
      <c r="Q1" s="18"/>
      <c r="R1" s="18"/>
      <c r="S1" s="18"/>
      <c r="T1" s="18"/>
      <c r="U1" s="18"/>
      <c r="V1" s="18"/>
      <c r="W1" s="18"/>
      <c r="X1" s="18"/>
    </row>
    <row r="2" spans="1:24" s="11" customFormat="1" ht="30" customHeight="1">
      <c r="A2" s="607" t="s">
        <v>928</v>
      </c>
      <c r="B2" s="607"/>
      <c r="C2" s="607"/>
      <c r="D2" s="607"/>
      <c r="E2" s="607"/>
      <c r="F2" s="607"/>
      <c r="G2" s="607"/>
      <c r="H2" s="607"/>
      <c r="I2" s="607"/>
      <c r="J2" s="607"/>
      <c r="K2" s="607"/>
      <c r="L2" s="607"/>
      <c r="M2" s="607"/>
      <c r="N2" s="607"/>
      <c r="O2" s="607"/>
      <c r="P2" s="607"/>
      <c r="Q2" s="607"/>
      <c r="R2" s="607"/>
      <c r="S2" s="607"/>
      <c r="T2" s="607"/>
      <c r="U2" s="607"/>
      <c r="V2" s="607"/>
      <c r="W2" s="607"/>
      <c r="X2" s="607"/>
    </row>
    <row r="3" spans="1:24" ht="14.1" customHeight="1">
      <c r="A3" s="608" t="e">
        <f>CONCATENATE(#REF!,#REF!,#REF!,#REF!,#REF!,#REF!,#REF!)</f>
        <v>#REF!</v>
      </c>
      <c r="B3" s="608"/>
      <c r="C3" s="608"/>
      <c r="D3" s="608"/>
      <c r="E3" s="608"/>
      <c r="F3" s="608"/>
      <c r="G3" s="608"/>
      <c r="H3" s="608"/>
      <c r="I3" s="608"/>
      <c r="J3" s="608"/>
      <c r="K3" s="608"/>
      <c r="L3" s="618"/>
      <c r="M3" s="618"/>
      <c r="N3" s="618"/>
      <c r="O3" s="618"/>
      <c r="P3" s="618"/>
      <c r="Q3" s="618"/>
      <c r="R3" s="618"/>
      <c r="S3" s="618"/>
      <c r="T3" s="618"/>
      <c r="U3" s="618"/>
      <c r="V3" s="618"/>
      <c r="W3" s="618"/>
      <c r="X3" s="618"/>
    </row>
    <row r="4" spans="1:24" ht="15.75" customHeight="1">
      <c r="A4" s="19" t="e">
        <f>#REF!&amp;#REF!</f>
        <v>#REF!</v>
      </c>
      <c r="X4" s="20" t="s">
        <v>275</v>
      </c>
    </row>
    <row r="5" spans="1:24" s="12" customFormat="1" ht="15.75" customHeight="1">
      <c r="A5" s="622" t="s">
        <v>454</v>
      </c>
      <c r="B5" s="622" t="s">
        <v>690</v>
      </c>
      <c r="C5" s="622" t="s">
        <v>929</v>
      </c>
      <c r="D5" s="639" t="s">
        <v>930</v>
      </c>
      <c r="E5" s="639" t="s">
        <v>874</v>
      </c>
      <c r="F5" s="639" t="s">
        <v>701</v>
      </c>
      <c r="G5" s="639" t="s">
        <v>931</v>
      </c>
      <c r="H5" s="639" t="s">
        <v>932</v>
      </c>
      <c r="I5" s="639" t="s">
        <v>933</v>
      </c>
      <c r="J5" s="639" t="s">
        <v>693</v>
      </c>
      <c r="K5" s="639" t="s">
        <v>695</v>
      </c>
      <c r="L5" s="656" t="s">
        <v>737</v>
      </c>
      <c r="M5" s="656" t="s">
        <v>728</v>
      </c>
      <c r="N5" s="622" t="s">
        <v>456</v>
      </c>
      <c r="O5" s="622"/>
      <c r="P5" s="643" t="s">
        <v>582</v>
      </c>
      <c r="Q5" s="620"/>
      <c r="R5" s="642" t="s">
        <v>457</v>
      </c>
      <c r="S5" s="642"/>
      <c r="T5" s="622" t="s">
        <v>458</v>
      </c>
      <c r="U5" s="622"/>
      <c r="V5" s="622"/>
      <c r="W5" s="639" t="s">
        <v>460</v>
      </c>
      <c r="X5" s="639" t="s">
        <v>583</v>
      </c>
    </row>
    <row r="6" spans="1:24" s="12" customFormat="1" ht="15.75" customHeight="1">
      <c r="A6" s="622"/>
      <c r="B6" s="622"/>
      <c r="C6" s="622"/>
      <c r="D6" s="622"/>
      <c r="E6" s="622"/>
      <c r="F6" s="622"/>
      <c r="G6" s="622"/>
      <c r="H6" s="622"/>
      <c r="I6" s="622"/>
      <c r="J6" s="622"/>
      <c r="K6" s="622"/>
      <c r="L6" s="657"/>
      <c r="M6" s="657"/>
      <c r="N6" s="21" t="s">
        <v>839</v>
      </c>
      <c r="O6" s="21" t="s">
        <v>840</v>
      </c>
      <c r="P6" s="117" t="s">
        <v>839</v>
      </c>
      <c r="Q6" s="21" t="s">
        <v>840</v>
      </c>
      <c r="R6" s="21" t="s">
        <v>839</v>
      </c>
      <c r="S6" s="21" t="s">
        <v>840</v>
      </c>
      <c r="T6" s="21" t="s">
        <v>839</v>
      </c>
      <c r="U6" s="21" t="s">
        <v>731</v>
      </c>
      <c r="V6" s="21" t="s">
        <v>840</v>
      </c>
      <c r="W6" s="622"/>
      <c r="X6" s="622"/>
    </row>
    <row r="7" spans="1:24" s="12" customFormat="1" ht="15.75" customHeight="1">
      <c r="A7" s="21">
        <v>1</v>
      </c>
      <c r="B7" s="65"/>
      <c r="C7" s="65"/>
      <c r="D7" s="59"/>
      <c r="E7" s="59"/>
      <c r="F7" s="59"/>
      <c r="G7" s="59"/>
      <c r="H7" s="59"/>
      <c r="I7" s="59"/>
      <c r="J7" s="65"/>
      <c r="K7" s="65"/>
      <c r="L7" s="48"/>
      <c r="M7" s="48"/>
      <c r="N7" s="30"/>
      <c r="O7" s="30"/>
      <c r="P7" s="33"/>
      <c r="Q7" s="21"/>
      <c r="R7" s="30">
        <f>N7+P7</f>
        <v>0</v>
      </c>
      <c r="S7" s="30">
        <f>O7+Q7</f>
        <v>0</v>
      </c>
      <c r="T7" s="63"/>
      <c r="U7" s="21"/>
      <c r="V7" s="63"/>
      <c r="W7" s="30" t="str">
        <f t="shared" ref="W7:W70" si="0">IF(S7=0,"",(V7-S7)/S7*100)</f>
        <v/>
      </c>
      <c r="X7" s="21"/>
    </row>
    <row r="8" spans="1:24" s="12" customFormat="1" ht="15.75" customHeight="1">
      <c r="A8" s="21">
        <v>2</v>
      </c>
      <c r="B8" s="65"/>
      <c r="C8" s="65"/>
      <c r="D8" s="59"/>
      <c r="E8" s="59"/>
      <c r="F8" s="59"/>
      <c r="G8" s="59"/>
      <c r="H8" s="59"/>
      <c r="I8" s="59"/>
      <c r="J8" s="65"/>
      <c r="K8" s="65"/>
      <c r="L8" s="48"/>
      <c r="M8" s="48"/>
      <c r="N8" s="30"/>
      <c r="O8" s="30"/>
      <c r="P8" s="30"/>
      <c r="Q8" s="30"/>
      <c r="R8" s="30">
        <f t="shared" ref="R8:R71" si="1">N8+P8</f>
        <v>0</v>
      </c>
      <c r="S8" s="30">
        <f t="shared" ref="S8:S71" si="2">O8+Q8</f>
        <v>0</v>
      </c>
      <c r="T8" s="30"/>
      <c r="U8" s="21"/>
      <c r="V8" s="63"/>
      <c r="W8" s="30" t="str">
        <f t="shared" si="0"/>
        <v/>
      </c>
      <c r="X8" s="21"/>
    </row>
    <row r="9" spans="1:24" s="12" customFormat="1" ht="15.75" customHeight="1">
      <c r="A9" s="21">
        <v>3</v>
      </c>
      <c r="B9" s="65"/>
      <c r="C9" s="65"/>
      <c r="D9" s="59"/>
      <c r="E9" s="59"/>
      <c r="F9" s="59"/>
      <c r="G9" s="59"/>
      <c r="H9" s="59"/>
      <c r="I9" s="59"/>
      <c r="J9" s="65"/>
      <c r="K9" s="65"/>
      <c r="L9" s="48"/>
      <c r="M9" s="48"/>
      <c r="N9" s="30"/>
      <c r="O9" s="30"/>
      <c r="P9" s="30"/>
      <c r="Q9" s="30"/>
      <c r="R9" s="30">
        <f t="shared" si="1"/>
        <v>0</v>
      </c>
      <c r="S9" s="30">
        <f t="shared" si="2"/>
        <v>0</v>
      </c>
      <c r="T9" s="30"/>
      <c r="U9" s="21"/>
      <c r="V9" s="63"/>
      <c r="W9" s="30" t="str">
        <f t="shared" si="0"/>
        <v/>
      </c>
      <c r="X9" s="21"/>
    </row>
    <row r="10" spans="1:24" s="12" customFormat="1" ht="15.75" customHeight="1">
      <c r="A10" s="21">
        <v>4</v>
      </c>
      <c r="B10" s="65"/>
      <c r="C10" s="65"/>
      <c r="D10" s="59"/>
      <c r="E10" s="59"/>
      <c r="F10" s="59"/>
      <c r="G10" s="59"/>
      <c r="H10" s="59"/>
      <c r="I10" s="59"/>
      <c r="J10" s="65"/>
      <c r="K10" s="65"/>
      <c r="L10" s="48"/>
      <c r="M10" s="48"/>
      <c r="N10" s="30"/>
      <c r="O10" s="30"/>
      <c r="P10" s="30"/>
      <c r="Q10" s="30"/>
      <c r="R10" s="30">
        <f t="shared" si="1"/>
        <v>0</v>
      </c>
      <c r="S10" s="30">
        <f t="shared" si="2"/>
        <v>0</v>
      </c>
      <c r="T10" s="30"/>
      <c r="U10" s="21"/>
      <c r="V10" s="63"/>
      <c r="W10" s="30" t="str">
        <f t="shared" si="0"/>
        <v/>
      </c>
      <c r="X10" s="21"/>
    </row>
    <row r="11" spans="1:24" s="12" customFormat="1" ht="15.75" customHeight="1">
      <c r="A11" s="21">
        <v>5</v>
      </c>
      <c r="B11" s="65"/>
      <c r="C11" s="65"/>
      <c r="D11" s="59"/>
      <c r="E11" s="59"/>
      <c r="F11" s="59"/>
      <c r="G11" s="59"/>
      <c r="H11" s="59"/>
      <c r="I11" s="59"/>
      <c r="J11" s="65"/>
      <c r="K11" s="65"/>
      <c r="L11" s="48"/>
      <c r="M11" s="48"/>
      <c r="N11" s="30"/>
      <c r="O11" s="30"/>
      <c r="P11" s="30"/>
      <c r="Q11" s="30"/>
      <c r="R11" s="30">
        <f t="shared" si="1"/>
        <v>0</v>
      </c>
      <c r="S11" s="30">
        <f t="shared" si="2"/>
        <v>0</v>
      </c>
      <c r="T11" s="30"/>
      <c r="U11" s="21"/>
      <c r="V11" s="63"/>
      <c r="W11" s="30" t="str">
        <f t="shared" si="0"/>
        <v/>
      </c>
      <c r="X11" s="21"/>
    </row>
    <row r="12" spans="1:24" s="12" customFormat="1" ht="15.75" customHeight="1">
      <c r="A12" s="21">
        <v>6</v>
      </c>
      <c r="B12" s="65"/>
      <c r="C12" s="65"/>
      <c r="D12" s="59"/>
      <c r="E12" s="59"/>
      <c r="F12" s="59"/>
      <c r="G12" s="59"/>
      <c r="H12" s="59"/>
      <c r="I12" s="59"/>
      <c r="J12" s="65"/>
      <c r="K12" s="65"/>
      <c r="L12" s="48"/>
      <c r="M12" s="48"/>
      <c r="N12" s="30"/>
      <c r="O12" s="30"/>
      <c r="P12" s="30"/>
      <c r="Q12" s="30"/>
      <c r="R12" s="30">
        <f t="shared" si="1"/>
        <v>0</v>
      </c>
      <c r="S12" s="30">
        <f t="shared" si="2"/>
        <v>0</v>
      </c>
      <c r="T12" s="30"/>
      <c r="U12" s="21"/>
      <c r="V12" s="63"/>
      <c r="W12" s="30" t="str">
        <f t="shared" si="0"/>
        <v/>
      </c>
      <c r="X12" s="21"/>
    </row>
    <row r="13" spans="1:24" s="12" customFormat="1" ht="15.75" customHeight="1">
      <c r="A13" s="21">
        <v>7</v>
      </c>
      <c r="B13" s="65"/>
      <c r="C13" s="65"/>
      <c r="D13" s="59"/>
      <c r="E13" s="59"/>
      <c r="F13" s="59"/>
      <c r="G13" s="59"/>
      <c r="H13" s="59"/>
      <c r="I13" s="59"/>
      <c r="J13" s="65"/>
      <c r="K13" s="65"/>
      <c r="L13" s="48"/>
      <c r="M13" s="48"/>
      <c r="N13" s="30"/>
      <c r="O13" s="30"/>
      <c r="P13" s="30"/>
      <c r="Q13" s="30"/>
      <c r="R13" s="30">
        <f t="shared" si="1"/>
        <v>0</v>
      </c>
      <c r="S13" s="30">
        <f t="shared" si="2"/>
        <v>0</v>
      </c>
      <c r="T13" s="30"/>
      <c r="U13" s="21"/>
      <c r="V13" s="63"/>
      <c r="W13" s="30" t="str">
        <f t="shared" si="0"/>
        <v/>
      </c>
      <c r="X13" s="21"/>
    </row>
    <row r="14" spans="1:24" s="12" customFormat="1" ht="15.75" customHeight="1">
      <c r="A14" s="21">
        <v>8</v>
      </c>
      <c r="B14" s="65"/>
      <c r="C14" s="65"/>
      <c r="D14" s="59"/>
      <c r="E14" s="59"/>
      <c r="F14" s="59"/>
      <c r="G14" s="59"/>
      <c r="H14" s="59"/>
      <c r="I14" s="59"/>
      <c r="J14" s="65"/>
      <c r="K14" s="65"/>
      <c r="L14" s="48"/>
      <c r="M14" s="48"/>
      <c r="N14" s="30"/>
      <c r="O14" s="30"/>
      <c r="P14" s="30"/>
      <c r="Q14" s="30"/>
      <c r="R14" s="30">
        <f t="shared" si="1"/>
        <v>0</v>
      </c>
      <c r="S14" s="30">
        <f t="shared" si="2"/>
        <v>0</v>
      </c>
      <c r="T14" s="30"/>
      <c r="U14" s="21"/>
      <c r="V14" s="63"/>
      <c r="W14" s="30" t="str">
        <f t="shared" si="0"/>
        <v/>
      </c>
      <c r="X14" s="21"/>
    </row>
    <row r="15" spans="1:24" s="12" customFormat="1" ht="15.75" customHeight="1">
      <c r="A15" s="21">
        <v>9</v>
      </c>
      <c r="B15" s="65"/>
      <c r="C15" s="65"/>
      <c r="D15" s="59"/>
      <c r="E15" s="59"/>
      <c r="F15" s="59"/>
      <c r="G15" s="59"/>
      <c r="H15" s="59"/>
      <c r="I15" s="59"/>
      <c r="J15" s="65"/>
      <c r="K15" s="65"/>
      <c r="L15" s="48"/>
      <c r="M15" s="48"/>
      <c r="N15" s="30"/>
      <c r="O15" s="30"/>
      <c r="P15" s="30"/>
      <c r="Q15" s="30"/>
      <c r="R15" s="30">
        <f t="shared" si="1"/>
        <v>0</v>
      </c>
      <c r="S15" s="30">
        <f t="shared" si="2"/>
        <v>0</v>
      </c>
      <c r="T15" s="30"/>
      <c r="U15" s="21"/>
      <c r="V15" s="63"/>
      <c r="W15" s="30" t="str">
        <f t="shared" si="0"/>
        <v/>
      </c>
      <c r="X15" s="21"/>
    </row>
    <row r="16" spans="1:24" s="12" customFormat="1" ht="15.75" customHeight="1">
      <c r="A16" s="21">
        <v>10</v>
      </c>
      <c r="B16" s="65"/>
      <c r="C16" s="65"/>
      <c r="D16" s="59"/>
      <c r="E16" s="59"/>
      <c r="F16" s="59"/>
      <c r="G16" s="59"/>
      <c r="H16" s="59"/>
      <c r="I16" s="59"/>
      <c r="J16" s="65"/>
      <c r="K16" s="65"/>
      <c r="L16" s="48"/>
      <c r="M16" s="48"/>
      <c r="N16" s="30"/>
      <c r="O16" s="30"/>
      <c r="P16" s="30"/>
      <c r="Q16" s="30"/>
      <c r="R16" s="30">
        <f t="shared" si="1"/>
        <v>0</v>
      </c>
      <c r="S16" s="30">
        <f t="shared" si="2"/>
        <v>0</v>
      </c>
      <c r="T16" s="30"/>
      <c r="U16" s="21"/>
      <c r="V16" s="63"/>
      <c r="W16" s="30" t="str">
        <f t="shared" si="0"/>
        <v/>
      </c>
      <c r="X16" s="21"/>
    </row>
    <row r="17" spans="1:24" s="12" customFormat="1" ht="15.75" customHeight="1">
      <c r="A17" s="21">
        <v>11</v>
      </c>
      <c r="B17" s="65"/>
      <c r="C17" s="65"/>
      <c r="D17" s="59"/>
      <c r="E17" s="59"/>
      <c r="F17" s="59"/>
      <c r="G17" s="59"/>
      <c r="H17" s="59"/>
      <c r="I17" s="59"/>
      <c r="J17" s="65"/>
      <c r="K17" s="65"/>
      <c r="L17" s="48"/>
      <c r="M17" s="48"/>
      <c r="N17" s="30"/>
      <c r="O17" s="30"/>
      <c r="P17" s="30"/>
      <c r="Q17" s="30"/>
      <c r="R17" s="30">
        <f t="shared" si="1"/>
        <v>0</v>
      </c>
      <c r="S17" s="30">
        <f t="shared" si="2"/>
        <v>0</v>
      </c>
      <c r="T17" s="30"/>
      <c r="U17" s="21"/>
      <c r="V17" s="63"/>
      <c r="W17" s="30" t="str">
        <f t="shared" si="0"/>
        <v/>
      </c>
      <c r="X17" s="21"/>
    </row>
    <row r="18" spans="1:24" s="12" customFormat="1" ht="15.75" customHeight="1">
      <c r="A18" s="21">
        <v>12</v>
      </c>
      <c r="B18" s="65"/>
      <c r="C18" s="65"/>
      <c r="D18" s="59"/>
      <c r="E18" s="59"/>
      <c r="F18" s="59"/>
      <c r="G18" s="59"/>
      <c r="H18" s="59"/>
      <c r="I18" s="59"/>
      <c r="J18" s="65"/>
      <c r="K18" s="65"/>
      <c r="L18" s="48"/>
      <c r="M18" s="48"/>
      <c r="N18" s="30"/>
      <c r="O18" s="30"/>
      <c r="P18" s="30"/>
      <c r="Q18" s="30"/>
      <c r="R18" s="30">
        <f t="shared" si="1"/>
        <v>0</v>
      </c>
      <c r="S18" s="30">
        <f t="shared" si="2"/>
        <v>0</v>
      </c>
      <c r="T18" s="30"/>
      <c r="U18" s="21"/>
      <c r="V18" s="63"/>
      <c r="W18" s="30" t="str">
        <f t="shared" si="0"/>
        <v/>
      </c>
      <c r="X18" s="21"/>
    </row>
    <row r="19" spans="1:24" s="12" customFormat="1" ht="15.75" customHeight="1">
      <c r="A19" s="21">
        <v>13</v>
      </c>
      <c r="B19" s="65"/>
      <c r="C19" s="65"/>
      <c r="D19" s="59"/>
      <c r="E19" s="59"/>
      <c r="F19" s="59"/>
      <c r="G19" s="59"/>
      <c r="H19" s="59"/>
      <c r="I19" s="59"/>
      <c r="J19" s="65"/>
      <c r="K19" s="65"/>
      <c r="L19" s="48"/>
      <c r="M19" s="48"/>
      <c r="N19" s="30"/>
      <c r="O19" s="30"/>
      <c r="P19" s="30"/>
      <c r="Q19" s="30"/>
      <c r="R19" s="30">
        <f t="shared" si="1"/>
        <v>0</v>
      </c>
      <c r="S19" s="30">
        <f t="shared" si="2"/>
        <v>0</v>
      </c>
      <c r="T19" s="30"/>
      <c r="U19" s="21"/>
      <c r="V19" s="63"/>
      <c r="W19" s="30" t="str">
        <f t="shared" si="0"/>
        <v/>
      </c>
      <c r="X19" s="21"/>
    </row>
    <row r="20" spans="1:24" s="12" customFormat="1" ht="15.75" customHeight="1">
      <c r="A20" s="21">
        <v>14</v>
      </c>
      <c r="B20" s="65"/>
      <c r="C20" s="65"/>
      <c r="D20" s="59"/>
      <c r="E20" s="59"/>
      <c r="F20" s="59"/>
      <c r="G20" s="59"/>
      <c r="H20" s="59"/>
      <c r="I20" s="59"/>
      <c r="J20" s="65"/>
      <c r="K20" s="65"/>
      <c r="L20" s="48"/>
      <c r="M20" s="48"/>
      <c r="N20" s="30"/>
      <c r="O20" s="30"/>
      <c r="P20" s="30"/>
      <c r="Q20" s="30"/>
      <c r="R20" s="30">
        <f t="shared" si="1"/>
        <v>0</v>
      </c>
      <c r="S20" s="30">
        <f t="shared" si="2"/>
        <v>0</v>
      </c>
      <c r="T20" s="30"/>
      <c r="U20" s="21"/>
      <c r="V20" s="63"/>
      <c r="W20" s="30" t="str">
        <f t="shared" si="0"/>
        <v/>
      </c>
      <c r="X20" s="21"/>
    </row>
    <row r="21" spans="1:24" s="12" customFormat="1" ht="15.75" customHeight="1">
      <c r="A21" s="21">
        <v>15</v>
      </c>
      <c r="B21" s="65"/>
      <c r="C21" s="65"/>
      <c r="D21" s="59"/>
      <c r="E21" s="59"/>
      <c r="F21" s="59"/>
      <c r="G21" s="59"/>
      <c r="H21" s="59"/>
      <c r="I21" s="59"/>
      <c r="J21" s="65"/>
      <c r="K21" s="65"/>
      <c r="L21" s="48"/>
      <c r="M21" s="48"/>
      <c r="N21" s="30"/>
      <c r="O21" s="30"/>
      <c r="P21" s="30"/>
      <c r="Q21" s="30"/>
      <c r="R21" s="30">
        <f t="shared" si="1"/>
        <v>0</v>
      </c>
      <c r="S21" s="30">
        <f t="shared" si="2"/>
        <v>0</v>
      </c>
      <c r="T21" s="30"/>
      <c r="U21" s="21"/>
      <c r="V21" s="63"/>
      <c r="W21" s="30" t="str">
        <f t="shared" si="0"/>
        <v/>
      </c>
      <c r="X21" s="21"/>
    </row>
    <row r="22" spans="1:24" s="12" customFormat="1" ht="15.75" customHeight="1">
      <c r="A22" s="21">
        <v>16</v>
      </c>
      <c r="B22" s="65"/>
      <c r="C22" s="65"/>
      <c r="D22" s="59"/>
      <c r="E22" s="59"/>
      <c r="F22" s="59"/>
      <c r="G22" s="59"/>
      <c r="H22" s="59"/>
      <c r="I22" s="59"/>
      <c r="J22" s="65"/>
      <c r="K22" s="65"/>
      <c r="L22" s="48"/>
      <c r="M22" s="48"/>
      <c r="N22" s="30"/>
      <c r="O22" s="30"/>
      <c r="P22" s="30"/>
      <c r="Q22" s="30"/>
      <c r="R22" s="30">
        <f t="shared" si="1"/>
        <v>0</v>
      </c>
      <c r="S22" s="30">
        <f t="shared" si="2"/>
        <v>0</v>
      </c>
      <c r="T22" s="30"/>
      <c r="U22" s="21"/>
      <c r="V22" s="63"/>
      <c r="W22" s="30" t="str">
        <f t="shared" si="0"/>
        <v/>
      </c>
      <c r="X22" s="21"/>
    </row>
    <row r="23" spans="1:24" s="12" customFormat="1" ht="15.75" customHeight="1">
      <c r="A23" s="21">
        <v>17</v>
      </c>
      <c r="B23" s="65"/>
      <c r="C23" s="65"/>
      <c r="D23" s="59"/>
      <c r="E23" s="59"/>
      <c r="F23" s="59"/>
      <c r="G23" s="59"/>
      <c r="H23" s="59"/>
      <c r="I23" s="59"/>
      <c r="J23" s="65"/>
      <c r="K23" s="65"/>
      <c r="L23" s="48"/>
      <c r="M23" s="48"/>
      <c r="N23" s="30"/>
      <c r="O23" s="30"/>
      <c r="P23" s="30"/>
      <c r="Q23" s="30"/>
      <c r="R23" s="30">
        <f t="shared" si="1"/>
        <v>0</v>
      </c>
      <c r="S23" s="30">
        <f t="shared" si="2"/>
        <v>0</v>
      </c>
      <c r="T23" s="30"/>
      <c r="U23" s="21"/>
      <c r="V23" s="63"/>
      <c r="W23" s="30" t="str">
        <f t="shared" si="0"/>
        <v/>
      </c>
      <c r="X23" s="21"/>
    </row>
    <row r="24" spans="1:24" s="12" customFormat="1" ht="15.75" customHeight="1">
      <c r="A24" s="21">
        <v>18</v>
      </c>
      <c r="B24" s="65"/>
      <c r="C24" s="65"/>
      <c r="D24" s="59"/>
      <c r="E24" s="59"/>
      <c r="F24" s="59"/>
      <c r="G24" s="59"/>
      <c r="H24" s="59"/>
      <c r="I24" s="59"/>
      <c r="J24" s="65"/>
      <c r="K24" s="65"/>
      <c r="L24" s="48"/>
      <c r="M24" s="48"/>
      <c r="N24" s="30"/>
      <c r="O24" s="30"/>
      <c r="P24" s="30"/>
      <c r="Q24" s="30"/>
      <c r="R24" s="30">
        <f t="shared" si="1"/>
        <v>0</v>
      </c>
      <c r="S24" s="30">
        <f t="shared" si="2"/>
        <v>0</v>
      </c>
      <c r="T24" s="30"/>
      <c r="U24" s="21"/>
      <c r="V24" s="63"/>
      <c r="W24" s="30" t="str">
        <f t="shared" si="0"/>
        <v/>
      </c>
      <c r="X24" s="21"/>
    </row>
    <row r="25" spans="1:24" s="12" customFormat="1" ht="15.75" customHeight="1">
      <c r="A25" s="21">
        <v>19</v>
      </c>
      <c r="B25" s="65"/>
      <c r="C25" s="65"/>
      <c r="D25" s="59"/>
      <c r="E25" s="59"/>
      <c r="F25" s="59"/>
      <c r="G25" s="59"/>
      <c r="H25" s="59"/>
      <c r="I25" s="59"/>
      <c r="J25" s="65"/>
      <c r="K25" s="65"/>
      <c r="L25" s="48"/>
      <c r="M25" s="48"/>
      <c r="N25" s="30"/>
      <c r="O25" s="30"/>
      <c r="P25" s="30"/>
      <c r="Q25" s="30"/>
      <c r="R25" s="30">
        <f t="shared" si="1"/>
        <v>0</v>
      </c>
      <c r="S25" s="30">
        <f t="shared" si="2"/>
        <v>0</v>
      </c>
      <c r="T25" s="30"/>
      <c r="U25" s="21"/>
      <c r="V25" s="63"/>
      <c r="W25" s="30" t="str">
        <f t="shared" si="0"/>
        <v/>
      </c>
      <c r="X25" s="21"/>
    </row>
    <row r="26" spans="1:24" s="12" customFormat="1" ht="15.75" customHeight="1">
      <c r="A26" s="21">
        <v>20</v>
      </c>
      <c r="B26" s="65"/>
      <c r="C26" s="65"/>
      <c r="D26" s="59"/>
      <c r="E26" s="59"/>
      <c r="F26" s="59"/>
      <c r="G26" s="59"/>
      <c r="H26" s="59"/>
      <c r="I26" s="59"/>
      <c r="J26" s="65"/>
      <c r="K26" s="65"/>
      <c r="L26" s="48"/>
      <c r="M26" s="48"/>
      <c r="N26" s="30"/>
      <c r="O26" s="30"/>
      <c r="P26" s="30"/>
      <c r="Q26" s="30"/>
      <c r="R26" s="30">
        <f t="shared" si="1"/>
        <v>0</v>
      </c>
      <c r="S26" s="30">
        <f t="shared" si="2"/>
        <v>0</v>
      </c>
      <c r="T26" s="30"/>
      <c r="U26" s="21"/>
      <c r="V26" s="63"/>
      <c r="W26" s="30" t="str">
        <f t="shared" si="0"/>
        <v/>
      </c>
      <c r="X26" s="21"/>
    </row>
    <row r="27" spans="1:24" s="12" customFormat="1" ht="15.75" customHeight="1">
      <c r="A27" s="21">
        <v>21</v>
      </c>
      <c r="B27" s="65"/>
      <c r="C27" s="65"/>
      <c r="D27" s="59"/>
      <c r="E27" s="59"/>
      <c r="F27" s="59"/>
      <c r="G27" s="59"/>
      <c r="H27" s="59"/>
      <c r="I27" s="59"/>
      <c r="J27" s="65"/>
      <c r="K27" s="65"/>
      <c r="L27" s="48"/>
      <c r="M27" s="48"/>
      <c r="N27" s="30"/>
      <c r="O27" s="30"/>
      <c r="P27" s="30"/>
      <c r="Q27" s="30"/>
      <c r="R27" s="30">
        <f t="shared" si="1"/>
        <v>0</v>
      </c>
      <c r="S27" s="30">
        <f t="shared" si="2"/>
        <v>0</v>
      </c>
      <c r="T27" s="30"/>
      <c r="U27" s="21"/>
      <c r="V27" s="63"/>
      <c r="W27" s="30" t="str">
        <f t="shared" si="0"/>
        <v/>
      </c>
      <c r="X27" s="21"/>
    </row>
    <row r="28" spans="1:24" s="12" customFormat="1" ht="15.75" customHeight="1">
      <c r="A28" s="21">
        <v>22</v>
      </c>
      <c r="B28" s="65"/>
      <c r="C28" s="65"/>
      <c r="D28" s="59"/>
      <c r="E28" s="59"/>
      <c r="F28" s="59"/>
      <c r="G28" s="59"/>
      <c r="H28" s="59"/>
      <c r="I28" s="59"/>
      <c r="J28" s="65"/>
      <c r="K28" s="65"/>
      <c r="L28" s="48"/>
      <c r="M28" s="48"/>
      <c r="N28" s="30"/>
      <c r="O28" s="30"/>
      <c r="P28" s="30"/>
      <c r="Q28" s="30"/>
      <c r="R28" s="30">
        <f t="shared" si="1"/>
        <v>0</v>
      </c>
      <c r="S28" s="30">
        <f t="shared" si="2"/>
        <v>0</v>
      </c>
      <c r="T28" s="30"/>
      <c r="U28" s="21"/>
      <c r="V28" s="63"/>
      <c r="W28" s="30" t="str">
        <f t="shared" si="0"/>
        <v/>
      </c>
      <c r="X28" s="21"/>
    </row>
    <row r="29" spans="1:24" s="12" customFormat="1" ht="15.75" customHeight="1">
      <c r="A29" s="21">
        <v>23</v>
      </c>
      <c r="B29" s="65"/>
      <c r="C29" s="65"/>
      <c r="D29" s="59"/>
      <c r="E29" s="59"/>
      <c r="F29" s="59"/>
      <c r="G29" s="59"/>
      <c r="H29" s="59"/>
      <c r="I29" s="59"/>
      <c r="J29" s="65"/>
      <c r="K29" s="65"/>
      <c r="L29" s="48"/>
      <c r="M29" s="48"/>
      <c r="N29" s="30"/>
      <c r="O29" s="30"/>
      <c r="P29" s="30"/>
      <c r="Q29" s="30"/>
      <c r="R29" s="30">
        <f t="shared" si="1"/>
        <v>0</v>
      </c>
      <c r="S29" s="30">
        <f t="shared" si="2"/>
        <v>0</v>
      </c>
      <c r="T29" s="30"/>
      <c r="U29" s="21"/>
      <c r="V29" s="63"/>
      <c r="W29" s="30" t="str">
        <f t="shared" si="0"/>
        <v/>
      </c>
      <c r="X29" s="21"/>
    </row>
    <row r="30" spans="1:24" s="12" customFormat="1" ht="15.75" customHeight="1">
      <c r="A30" s="21">
        <v>24</v>
      </c>
      <c r="B30" s="65"/>
      <c r="C30" s="65"/>
      <c r="D30" s="59"/>
      <c r="E30" s="59"/>
      <c r="F30" s="59"/>
      <c r="G30" s="59"/>
      <c r="H30" s="59"/>
      <c r="I30" s="59"/>
      <c r="J30" s="65"/>
      <c r="K30" s="65"/>
      <c r="L30" s="48"/>
      <c r="M30" s="48"/>
      <c r="N30" s="30"/>
      <c r="O30" s="30"/>
      <c r="P30" s="30"/>
      <c r="Q30" s="30"/>
      <c r="R30" s="30">
        <f t="shared" si="1"/>
        <v>0</v>
      </c>
      <c r="S30" s="30">
        <f t="shared" si="2"/>
        <v>0</v>
      </c>
      <c r="T30" s="30"/>
      <c r="U30" s="21"/>
      <c r="V30" s="63"/>
      <c r="W30" s="30" t="str">
        <f t="shared" si="0"/>
        <v/>
      </c>
      <c r="X30" s="21"/>
    </row>
    <row r="31" spans="1:24" s="12" customFormat="1" ht="15.75" customHeight="1">
      <c r="A31" s="21">
        <v>25</v>
      </c>
      <c r="B31" s="65"/>
      <c r="C31" s="65"/>
      <c r="D31" s="59"/>
      <c r="E31" s="59"/>
      <c r="F31" s="59"/>
      <c r="G31" s="59"/>
      <c r="H31" s="59"/>
      <c r="I31" s="59"/>
      <c r="J31" s="65"/>
      <c r="K31" s="65"/>
      <c r="L31" s="48"/>
      <c r="M31" s="48"/>
      <c r="N31" s="30"/>
      <c r="O31" s="30"/>
      <c r="P31" s="30"/>
      <c r="Q31" s="30"/>
      <c r="R31" s="30">
        <f t="shared" si="1"/>
        <v>0</v>
      </c>
      <c r="S31" s="30">
        <f t="shared" si="2"/>
        <v>0</v>
      </c>
      <c r="T31" s="30"/>
      <c r="U31" s="21"/>
      <c r="V31" s="63"/>
      <c r="W31" s="30" t="str">
        <f t="shared" si="0"/>
        <v/>
      </c>
      <c r="X31" s="21"/>
    </row>
    <row r="32" spans="1:24" s="12" customFormat="1" ht="15.75" customHeight="1">
      <c r="A32" s="21">
        <v>26</v>
      </c>
      <c r="B32" s="65"/>
      <c r="C32" s="65"/>
      <c r="D32" s="59"/>
      <c r="E32" s="59"/>
      <c r="F32" s="59"/>
      <c r="G32" s="59"/>
      <c r="H32" s="59"/>
      <c r="I32" s="59"/>
      <c r="J32" s="65"/>
      <c r="K32" s="65"/>
      <c r="L32" s="48"/>
      <c r="M32" s="48"/>
      <c r="N32" s="30"/>
      <c r="O32" s="30"/>
      <c r="P32" s="30"/>
      <c r="Q32" s="30"/>
      <c r="R32" s="30">
        <f t="shared" si="1"/>
        <v>0</v>
      </c>
      <c r="S32" s="30">
        <f t="shared" si="2"/>
        <v>0</v>
      </c>
      <c r="T32" s="30"/>
      <c r="U32" s="21"/>
      <c r="V32" s="63"/>
      <c r="W32" s="30" t="str">
        <f t="shared" si="0"/>
        <v/>
      </c>
      <c r="X32" s="21"/>
    </row>
    <row r="33" spans="1:24" s="12" customFormat="1" ht="15.75" customHeight="1">
      <c r="A33" s="21">
        <v>27</v>
      </c>
      <c r="B33" s="65"/>
      <c r="C33" s="65"/>
      <c r="D33" s="59"/>
      <c r="E33" s="59"/>
      <c r="F33" s="59"/>
      <c r="G33" s="59"/>
      <c r="H33" s="59"/>
      <c r="I33" s="59"/>
      <c r="J33" s="65"/>
      <c r="K33" s="65"/>
      <c r="L33" s="48"/>
      <c r="M33" s="48"/>
      <c r="N33" s="30"/>
      <c r="O33" s="30"/>
      <c r="P33" s="30"/>
      <c r="Q33" s="30"/>
      <c r="R33" s="30">
        <f t="shared" si="1"/>
        <v>0</v>
      </c>
      <c r="S33" s="30">
        <f t="shared" si="2"/>
        <v>0</v>
      </c>
      <c r="T33" s="30"/>
      <c r="U33" s="21"/>
      <c r="V33" s="63"/>
      <c r="W33" s="30" t="str">
        <f t="shared" si="0"/>
        <v/>
      </c>
      <c r="X33" s="21"/>
    </row>
    <row r="34" spans="1:24" s="12" customFormat="1" ht="15.75" customHeight="1">
      <c r="A34" s="21">
        <v>28</v>
      </c>
      <c r="B34" s="65"/>
      <c r="C34" s="65"/>
      <c r="D34" s="59"/>
      <c r="E34" s="59"/>
      <c r="F34" s="59"/>
      <c r="G34" s="59"/>
      <c r="H34" s="59"/>
      <c r="I34" s="59"/>
      <c r="J34" s="65"/>
      <c r="K34" s="65"/>
      <c r="L34" s="48"/>
      <c r="M34" s="48"/>
      <c r="N34" s="30"/>
      <c r="O34" s="30"/>
      <c r="P34" s="30"/>
      <c r="Q34" s="30"/>
      <c r="R34" s="30">
        <f t="shared" si="1"/>
        <v>0</v>
      </c>
      <c r="S34" s="30">
        <f t="shared" si="2"/>
        <v>0</v>
      </c>
      <c r="T34" s="30"/>
      <c r="U34" s="21"/>
      <c r="V34" s="63"/>
      <c r="W34" s="30" t="str">
        <f t="shared" si="0"/>
        <v/>
      </c>
      <c r="X34" s="21"/>
    </row>
    <row r="35" spans="1:24" s="12" customFormat="1" ht="15.75" customHeight="1">
      <c r="A35" s="21">
        <v>29</v>
      </c>
      <c r="B35" s="65"/>
      <c r="C35" s="65"/>
      <c r="D35" s="59"/>
      <c r="E35" s="59"/>
      <c r="F35" s="59"/>
      <c r="G35" s="59"/>
      <c r="H35" s="59"/>
      <c r="I35" s="59"/>
      <c r="J35" s="65"/>
      <c r="K35" s="65"/>
      <c r="L35" s="48"/>
      <c r="M35" s="48"/>
      <c r="N35" s="30"/>
      <c r="O35" s="30"/>
      <c r="P35" s="30"/>
      <c r="Q35" s="30"/>
      <c r="R35" s="30">
        <f t="shared" si="1"/>
        <v>0</v>
      </c>
      <c r="S35" s="30">
        <f t="shared" si="2"/>
        <v>0</v>
      </c>
      <c r="T35" s="30"/>
      <c r="U35" s="21"/>
      <c r="V35" s="63"/>
      <c r="W35" s="30" t="str">
        <f t="shared" si="0"/>
        <v/>
      </c>
      <c r="X35" s="21"/>
    </row>
    <row r="36" spans="1:24" s="12" customFormat="1" ht="15.75" customHeight="1">
      <c r="A36" s="21">
        <v>30</v>
      </c>
      <c r="B36" s="65"/>
      <c r="C36" s="65"/>
      <c r="D36" s="59"/>
      <c r="E36" s="59"/>
      <c r="F36" s="59"/>
      <c r="G36" s="59"/>
      <c r="H36" s="59"/>
      <c r="I36" s="59"/>
      <c r="J36" s="65"/>
      <c r="K36" s="65"/>
      <c r="L36" s="48"/>
      <c r="M36" s="48"/>
      <c r="N36" s="30"/>
      <c r="O36" s="30"/>
      <c r="P36" s="30"/>
      <c r="Q36" s="30"/>
      <c r="R36" s="30">
        <f t="shared" si="1"/>
        <v>0</v>
      </c>
      <c r="S36" s="30">
        <f t="shared" si="2"/>
        <v>0</v>
      </c>
      <c r="T36" s="30"/>
      <c r="U36" s="21"/>
      <c r="V36" s="63"/>
      <c r="W36" s="30" t="str">
        <f t="shared" si="0"/>
        <v/>
      </c>
      <c r="X36" s="21"/>
    </row>
    <row r="37" spans="1:24" s="12" customFormat="1" ht="15.75" customHeight="1">
      <c r="A37" s="21">
        <v>31</v>
      </c>
      <c r="B37" s="65"/>
      <c r="C37" s="65"/>
      <c r="D37" s="59"/>
      <c r="E37" s="59"/>
      <c r="F37" s="59"/>
      <c r="G37" s="59"/>
      <c r="H37" s="59"/>
      <c r="I37" s="59"/>
      <c r="J37" s="65"/>
      <c r="K37" s="65"/>
      <c r="L37" s="48"/>
      <c r="M37" s="48"/>
      <c r="N37" s="30"/>
      <c r="O37" s="30"/>
      <c r="P37" s="30"/>
      <c r="Q37" s="30"/>
      <c r="R37" s="30">
        <f t="shared" si="1"/>
        <v>0</v>
      </c>
      <c r="S37" s="30">
        <f t="shared" si="2"/>
        <v>0</v>
      </c>
      <c r="T37" s="30"/>
      <c r="U37" s="21"/>
      <c r="V37" s="63"/>
      <c r="W37" s="30" t="str">
        <f t="shared" si="0"/>
        <v/>
      </c>
      <c r="X37" s="21"/>
    </row>
    <row r="38" spans="1:24" s="12" customFormat="1" ht="15.75" customHeight="1">
      <c r="A38" s="21">
        <v>32</v>
      </c>
      <c r="B38" s="65"/>
      <c r="C38" s="65"/>
      <c r="D38" s="59"/>
      <c r="E38" s="59"/>
      <c r="F38" s="59"/>
      <c r="G38" s="59"/>
      <c r="H38" s="59"/>
      <c r="I38" s="59"/>
      <c r="J38" s="65"/>
      <c r="K38" s="65"/>
      <c r="L38" s="48"/>
      <c r="M38" s="48"/>
      <c r="N38" s="30"/>
      <c r="O38" s="30"/>
      <c r="P38" s="30"/>
      <c r="Q38" s="30"/>
      <c r="R38" s="30">
        <f t="shared" si="1"/>
        <v>0</v>
      </c>
      <c r="S38" s="30">
        <f t="shared" si="2"/>
        <v>0</v>
      </c>
      <c r="T38" s="30"/>
      <c r="U38" s="21"/>
      <c r="V38" s="63"/>
      <c r="W38" s="30" t="str">
        <f t="shared" si="0"/>
        <v/>
      </c>
      <c r="X38" s="21"/>
    </row>
    <row r="39" spans="1:24" s="12" customFormat="1" ht="15.75" customHeight="1">
      <c r="A39" s="21">
        <v>33</v>
      </c>
      <c r="B39" s="65"/>
      <c r="C39" s="65"/>
      <c r="D39" s="59"/>
      <c r="E39" s="59"/>
      <c r="F39" s="59"/>
      <c r="G39" s="59"/>
      <c r="H39" s="59"/>
      <c r="I39" s="59"/>
      <c r="J39" s="65"/>
      <c r="K39" s="65"/>
      <c r="L39" s="48"/>
      <c r="M39" s="48"/>
      <c r="N39" s="30"/>
      <c r="O39" s="30"/>
      <c r="P39" s="30"/>
      <c r="Q39" s="30"/>
      <c r="R39" s="30">
        <f t="shared" si="1"/>
        <v>0</v>
      </c>
      <c r="S39" s="30">
        <f t="shared" si="2"/>
        <v>0</v>
      </c>
      <c r="T39" s="30"/>
      <c r="U39" s="21"/>
      <c r="V39" s="63"/>
      <c r="W39" s="30" t="str">
        <f t="shared" si="0"/>
        <v/>
      </c>
      <c r="X39" s="21"/>
    </row>
    <row r="40" spans="1:24" s="12" customFormat="1" ht="15.75" customHeight="1">
      <c r="A40" s="21">
        <v>34</v>
      </c>
      <c r="B40" s="65"/>
      <c r="C40" s="65"/>
      <c r="D40" s="59"/>
      <c r="E40" s="59"/>
      <c r="F40" s="59"/>
      <c r="G40" s="59"/>
      <c r="H40" s="59"/>
      <c r="I40" s="59"/>
      <c r="J40" s="65"/>
      <c r="K40" s="65"/>
      <c r="L40" s="48"/>
      <c r="M40" s="48"/>
      <c r="N40" s="30"/>
      <c r="O40" s="30"/>
      <c r="P40" s="30"/>
      <c r="Q40" s="30"/>
      <c r="R40" s="30">
        <f t="shared" si="1"/>
        <v>0</v>
      </c>
      <c r="S40" s="30">
        <f t="shared" si="2"/>
        <v>0</v>
      </c>
      <c r="T40" s="30"/>
      <c r="U40" s="21"/>
      <c r="V40" s="63"/>
      <c r="W40" s="30" t="str">
        <f t="shared" si="0"/>
        <v/>
      </c>
      <c r="X40" s="21"/>
    </row>
    <row r="41" spans="1:24" s="12" customFormat="1" ht="15.75" customHeight="1">
      <c r="A41" s="21">
        <v>35</v>
      </c>
      <c r="B41" s="65"/>
      <c r="C41" s="65"/>
      <c r="D41" s="59"/>
      <c r="E41" s="59"/>
      <c r="F41" s="59"/>
      <c r="G41" s="59"/>
      <c r="H41" s="59"/>
      <c r="I41" s="59"/>
      <c r="J41" s="65"/>
      <c r="K41" s="65"/>
      <c r="L41" s="48"/>
      <c r="M41" s="48"/>
      <c r="N41" s="30"/>
      <c r="O41" s="30"/>
      <c r="P41" s="30"/>
      <c r="Q41" s="30"/>
      <c r="R41" s="30">
        <f t="shared" si="1"/>
        <v>0</v>
      </c>
      <c r="S41" s="30">
        <f t="shared" si="2"/>
        <v>0</v>
      </c>
      <c r="T41" s="30"/>
      <c r="U41" s="21"/>
      <c r="V41" s="63"/>
      <c r="W41" s="30" t="str">
        <f t="shared" si="0"/>
        <v/>
      </c>
      <c r="X41" s="21"/>
    </row>
    <row r="42" spans="1:24" s="12" customFormat="1" ht="15.75" customHeight="1">
      <c r="A42" s="21">
        <v>36</v>
      </c>
      <c r="B42" s="54"/>
      <c r="C42" s="65"/>
      <c r="D42" s="59"/>
      <c r="E42" s="59"/>
      <c r="F42" s="59"/>
      <c r="G42" s="59"/>
      <c r="H42" s="59"/>
      <c r="I42" s="59"/>
      <c r="J42" s="65"/>
      <c r="K42" s="65"/>
      <c r="L42" s="48"/>
      <c r="M42" s="48"/>
      <c r="N42" s="30"/>
      <c r="O42" s="30"/>
      <c r="P42" s="30"/>
      <c r="Q42" s="30"/>
      <c r="R42" s="30">
        <f t="shared" si="1"/>
        <v>0</v>
      </c>
      <c r="S42" s="30">
        <f t="shared" si="2"/>
        <v>0</v>
      </c>
      <c r="T42" s="30"/>
      <c r="U42" s="21"/>
      <c r="V42" s="63"/>
      <c r="W42" s="30" t="str">
        <f t="shared" si="0"/>
        <v/>
      </c>
      <c r="X42" s="21"/>
    </row>
    <row r="43" spans="1:24" s="12" customFormat="1" ht="15.75" customHeight="1">
      <c r="A43" s="21">
        <v>37</v>
      </c>
      <c r="B43" s="65"/>
      <c r="C43" s="65"/>
      <c r="D43" s="59"/>
      <c r="E43" s="59"/>
      <c r="F43" s="59"/>
      <c r="G43" s="59"/>
      <c r="H43" s="59"/>
      <c r="I43" s="59"/>
      <c r="J43" s="65"/>
      <c r="K43" s="65"/>
      <c r="L43" s="48"/>
      <c r="M43" s="48"/>
      <c r="N43" s="30"/>
      <c r="O43" s="30"/>
      <c r="P43" s="30"/>
      <c r="Q43" s="30"/>
      <c r="R43" s="30">
        <f t="shared" si="1"/>
        <v>0</v>
      </c>
      <c r="S43" s="30">
        <f t="shared" si="2"/>
        <v>0</v>
      </c>
      <c r="T43" s="30"/>
      <c r="U43" s="21"/>
      <c r="V43" s="63"/>
      <c r="W43" s="30" t="str">
        <f t="shared" si="0"/>
        <v/>
      </c>
      <c r="X43" s="21"/>
    </row>
    <row r="44" spans="1:24" s="12" customFormat="1" ht="15.75" customHeight="1">
      <c r="A44" s="21">
        <v>38</v>
      </c>
      <c r="B44" s="65"/>
      <c r="C44" s="65"/>
      <c r="D44" s="59"/>
      <c r="E44" s="59"/>
      <c r="F44" s="59"/>
      <c r="G44" s="59"/>
      <c r="H44" s="59"/>
      <c r="I44" s="59"/>
      <c r="J44" s="65"/>
      <c r="K44" s="65"/>
      <c r="L44" s="48"/>
      <c r="M44" s="48"/>
      <c r="N44" s="30"/>
      <c r="O44" s="30"/>
      <c r="P44" s="30"/>
      <c r="Q44" s="30"/>
      <c r="R44" s="30">
        <f t="shared" si="1"/>
        <v>0</v>
      </c>
      <c r="S44" s="30">
        <f t="shared" si="2"/>
        <v>0</v>
      </c>
      <c r="T44" s="30"/>
      <c r="U44" s="21"/>
      <c r="V44" s="63"/>
      <c r="W44" s="30" t="str">
        <f t="shared" si="0"/>
        <v/>
      </c>
      <c r="X44" s="21"/>
    </row>
    <row r="45" spans="1:24" s="12" customFormat="1" ht="15.75" customHeight="1">
      <c r="A45" s="21">
        <v>39</v>
      </c>
      <c r="B45" s="65"/>
      <c r="C45" s="65"/>
      <c r="D45" s="59"/>
      <c r="E45" s="59"/>
      <c r="F45" s="59"/>
      <c r="G45" s="59"/>
      <c r="H45" s="59"/>
      <c r="I45" s="59"/>
      <c r="J45" s="65"/>
      <c r="K45" s="65"/>
      <c r="L45" s="48"/>
      <c r="M45" s="48"/>
      <c r="N45" s="30"/>
      <c r="O45" s="30"/>
      <c r="P45" s="30"/>
      <c r="Q45" s="30"/>
      <c r="R45" s="30">
        <f t="shared" si="1"/>
        <v>0</v>
      </c>
      <c r="S45" s="30">
        <f t="shared" si="2"/>
        <v>0</v>
      </c>
      <c r="T45" s="30"/>
      <c r="U45" s="21"/>
      <c r="V45" s="63"/>
      <c r="W45" s="30" t="str">
        <f t="shared" si="0"/>
        <v/>
      </c>
      <c r="X45" s="21"/>
    </row>
    <row r="46" spans="1:24" s="12" customFormat="1" ht="15.75" customHeight="1">
      <c r="A46" s="21">
        <v>40</v>
      </c>
      <c r="B46" s="65"/>
      <c r="C46" s="65"/>
      <c r="D46" s="59"/>
      <c r="E46" s="59"/>
      <c r="F46" s="59"/>
      <c r="G46" s="59"/>
      <c r="H46" s="59"/>
      <c r="I46" s="59"/>
      <c r="J46" s="65"/>
      <c r="K46" s="65"/>
      <c r="L46" s="48"/>
      <c r="M46" s="48"/>
      <c r="N46" s="30"/>
      <c r="O46" s="30"/>
      <c r="P46" s="30"/>
      <c r="Q46" s="30"/>
      <c r="R46" s="30">
        <f t="shared" si="1"/>
        <v>0</v>
      </c>
      <c r="S46" s="30">
        <f t="shared" si="2"/>
        <v>0</v>
      </c>
      <c r="T46" s="30"/>
      <c r="U46" s="21"/>
      <c r="V46" s="63"/>
      <c r="W46" s="30" t="str">
        <f t="shared" si="0"/>
        <v/>
      </c>
      <c r="X46" s="21"/>
    </row>
    <row r="47" spans="1:24" s="12" customFormat="1" ht="15.75" customHeight="1">
      <c r="A47" s="21">
        <v>41</v>
      </c>
      <c r="B47" s="65"/>
      <c r="C47" s="65"/>
      <c r="D47" s="59"/>
      <c r="E47" s="59"/>
      <c r="F47" s="59"/>
      <c r="G47" s="59"/>
      <c r="H47" s="59"/>
      <c r="I47" s="59"/>
      <c r="J47" s="65"/>
      <c r="K47" s="65"/>
      <c r="L47" s="48"/>
      <c r="M47" s="48"/>
      <c r="N47" s="30"/>
      <c r="O47" s="30"/>
      <c r="P47" s="30"/>
      <c r="Q47" s="30"/>
      <c r="R47" s="30">
        <f t="shared" si="1"/>
        <v>0</v>
      </c>
      <c r="S47" s="30">
        <f t="shared" si="2"/>
        <v>0</v>
      </c>
      <c r="T47" s="30"/>
      <c r="U47" s="21"/>
      <c r="V47" s="63"/>
      <c r="W47" s="30" t="str">
        <f t="shared" si="0"/>
        <v/>
      </c>
      <c r="X47" s="21"/>
    </row>
    <row r="48" spans="1:24" s="12" customFormat="1" ht="15.75" customHeight="1">
      <c r="A48" s="21">
        <v>42</v>
      </c>
      <c r="B48" s="65"/>
      <c r="C48" s="65"/>
      <c r="D48" s="59"/>
      <c r="E48" s="59"/>
      <c r="F48" s="59"/>
      <c r="G48" s="59"/>
      <c r="H48" s="59"/>
      <c r="I48" s="59"/>
      <c r="J48" s="65"/>
      <c r="K48" s="65"/>
      <c r="L48" s="48"/>
      <c r="M48" s="48"/>
      <c r="N48" s="30"/>
      <c r="O48" s="30"/>
      <c r="P48" s="30"/>
      <c r="Q48" s="30"/>
      <c r="R48" s="30">
        <f t="shared" si="1"/>
        <v>0</v>
      </c>
      <c r="S48" s="30">
        <f t="shared" si="2"/>
        <v>0</v>
      </c>
      <c r="T48" s="30"/>
      <c r="U48" s="21"/>
      <c r="V48" s="63"/>
      <c r="W48" s="30" t="str">
        <f t="shared" si="0"/>
        <v/>
      </c>
      <c r="X48" s="21"/>
    </row>
    <row r="49" spans="1:24" s="12" customFormat="1" ht="15.75" customHeight="1">
      <c r="A49" s="21">
        <v>43</v>
      </c>
      <c r="B49" s="65"/>
      <c r="C49" s="65"/>
      <c r="D49" s="59"/>
      <c r="E49" s="59"/>
      <c r="F49" s="59"/>
      <c r="G49" s="59"/>
      <c r="H49" s="59"/>
      <c r="I49" s="59"/>
      <c r="J49" s="65"/>
      <c r="K49" s="65"/>
      <c r="L49" s="48"/>
      <c r="M49" s="48"/>
      <c r="N49" s="30"/>
      <c r="O49" s="30"/>
      <c r="P49" s="30"/>
      <c r="Q49" s="30"/>
      <c r="R49" s="30">
        <f t="shared" si="1"/>
        <v>0</v>
      </c>
      <c r="S49" s="30">
        <f t="shared" si="2"/>
        <v>0</v>
      </c>
      <c r="T49" s="30"/>
      <c r="U49" s="21"/>
      <c r="V49" s="63"/>
      <c r="W49" s="30" t="str">
        <f t="shared" si="0"/>
        <v/>
      </c>
      <c r="X49" s="21"/>
    </row>
    <row r="50" spans="1:24" s="12" customFormat="1" ht="15.75" customHeight="1">
      <c r="A50" s="21">
        <v>44</v>
      </c>
      <c r="B50" s="65"/>
      <c r="C50" s="65"/>
      <c r="D50" s="59"/>
      <c r="E50" s="59"/>
      <c r="F50" s="59"/>
      <c r="G50" s="59"/>
      <c r="H50" s="59"/>
      <c r="I50" s="59"/>
      <c r="J50" s="65"/>
      <c r="K50" s="65"/>
      <c r="L50" s="48"/>
      <c r="M50" s="48"/>
      <c r="N50" s="30"/>
      <c r="O50" s="30"/>
      <c r="P50" s="30"/>
      <c r="Q50" s="30"/>
      <c r="R50" s="30">
        <f t="shared" si="1"/>
        <v>0</v>
      </c>
      <c r="S50" s="30">
        <f t="shared" si="2"/>
        <v>0</v>
      </c>
      <c r="T50" s="30"/>
      <c r="U50" s="21"/>
      <c r="V50" s="63"/>
      <c r="W50" s="30" t="str">
        <f t="shared" si="0"/>
        <v/>
      </c>
      <c r="X50" s="21"/>
    </row>
    <row r="51" spans="1:24" s="12" customFormat="1" ht="15.75" customHeight="1">
      <c r="A51" s="21">
        <v>45</v>
      </c>
      <c r="B51" s="65"/>
      <c r="C51" s="65"/>
      <c r="D51" s="59"/>
      <c r="E51" s="59"/>
      <c r="F51" s="59"/>
      <c r="G51" s="59"/>
      <c r="H51" s="59"/>
      <c r="I51" s="59"/>
      <c r="J51" s="65"/>
      <c r="K51" s="65"/>
      <c r="L51" s="48"/>
      <c r="M51" s="48"/>
      <c r="N51" s="30"/>
      <c r="O51" s="30"/>
      <c r="P51" s="30"/>
      <c r="Q51" s="30"/>
      <c r="R51" s="30">
        <f t="shared" si="1"/>
        <v>0</v>
      </c>
      <c r="S51" s="30">
        <f t="shared" si="2"/>
        <v>0</v>
      </c>
      <c r="T51" s="30"/>
      <c r="U51" s="21"/>
      <c r="V51" s="63"/>
      <c r="W51" s="30" t="str">
        <f t="shared" si="0"/>
        <v/>
      </c>
      <c r="X51" s="21"/>
    </row>
    <row r="52" spans="1:24" s="12" customFormat="1" ht="15.75" customHeight="1">
      <c r="A52" s="21">
        <v>46</v>
      </c>
      <c r="B52" s="65"/>
      <c r="C52" s="65"/>
      <c r="D52" s="59"/>
      <c r="E52" s="59"/>
      <c r="F52" s="59"/>
      <c r="G52" s="59"/>
      <c r="H52" s="59"/>
      <c r="I52" s="59"/>
      <c r="J52" s="65"/>
      <c r="K52" s="65"/>
      <c r="L52" s="48"/>
      <c r="M52" s="48"/>
      <c r="N52" s="30"/>
      <c r="O52" s="30"/>
      <c r="P52" s="30"/>
      <c r="Q52" s="30"/>
      <c r="R52" s="30">
        <f t="shared" si="1"/>
        <v>0</v>
      </c>
      <c r="S52" s="30">
        <f t="shared" si="2"/>
        <v>0</v>
      </c>
      <c r="T52" s="30"/>
      <c r="U52" s="21"/>
      <c r="V52" s="63"/>
      <c r="W52" s="30" t="str">
        <f t="shared" si="0"/>
        <v/>
      </c>
      <c r="X52" s="21"/>
    </row>
    <row r="53" spans="1:24" s="12" customFormat="1" ht="15.75" customHeight="1">
      <c r="A53" s="21">
        <v>47</v>
      </c>
      <c r="B53" s="65"/>
      <c r="C53" s="65"/>
      <c r="D53" s="59"/>
      <c r="E53" s="59"/>
      <c r="F53" s="59"/>
      <c r="G53" s="59"/>
      <c r="H53" s="59"/>
      <c r="I53" s="59"/>
      <c r="J53" s="65"/>
      <c r="K53" s="65"/>
      <c r="L53" s="48"/>
      <c r="M53" s="48"/>
      <c r="N53" s="30"/>
      <c r="O53" s="30"/>
      <c r="P53" s="30"/>
      <c r="Q53" s="30"/>
      <c r="R53" s="30">
        <f t="shared" si="1"/>
        <v>0</v>
      </c>
      <c r="S53" s="30">
        <f t="shared" si="2"/>
        <v>0</v>
      </c>
      <c r="T53" s="30"/>
      <c r="U53" s="21"/>
      <c r="V53" s="63"/>
      <c r="W53" s="30" t="str">
        <f t="shared" si="0"/>
        <v/>
      </c>
      <c r="X53" s="21"/>
    </row>
    <row r="54" spans="1:24" s="12" customFormat="1" ht="15.75" customHeight="1">
      <c r="A54" s="21">
        <v>48</v>
      </c>
      <c r="B54" s="65"/>
      <c r="C54" s="65"/>
      <c r="D54" s="59"/>
      <c r="E54" s="59"/>
      <c r="F54" s="59"/>
      <c r="G54" s="59"/>
      <c r="H54" s="59"/>
      <c r="I54" s="59"/>
      <c r="J54" s="65"/>
      <c r="K54" s="65"/>
      <c r="L54" s="48"/>
      <c r="M54" s="48"/>
      <c r="N54" s="30"/>
      <c r="O54" s="30"/>
      <c r="P54" s="30"/>
      <c r="Q54" s="30"/>
      <c r="R54" s="30">
        <f t="shared" si="1"/>
        <v>0</v>
      </c>
      <c r="S54" s="30">
        <f t="shared" si="2"/>
        <v>0</v>
      </c>
      <c r="T54" s="30"/>
      <c r="U54" s="21"/>
      <c r="V54" s="63"/>
      <c r="W54" s="30" t="str">
        <f t="shared" si="0"/>
        <v/>
      </c>
      <c r="X54" s="21"/>
    </row>
    <row r="55" spans="1:24" s="12" customFormat="1" ht="15.75" customHeight="1">
      <c r="A55" s="21">
        <v>49</v>
      </c>
      <c r="B55" s="65"/>
      <c r="C55" s="65"/>
      <c r="D55" s="59"/>
      <c r="E55" s="59"/>
      <c r="F55" s="59"/>
      <c r="G55" s="59"/>
      <c r="H55" s="59"/>
      <c r="I55" s="59"/>
      <c r="J55" s="65"/>
      <c r="K55" s="65"/>
      <c r="L55" s="48"/>
      <c r="M55" s="48"/>
      <c r="N55" s="30"/>
      <c r="O55" s="30"/>
      <c r="P55" s="30"/>
      <c r="Q55" s="30"/>
      <c r="R55" s="30">
        <f t="shared" si="1"/>
        <v>0</v>
      </c>
      <c r="S55" s="30">
        <f t="shared" si="2"/>
        <v>0</v>
      </c>
      <c r="T55" s="30"/>
      <c r="U55" s="21"/>
      <c r="V55" s="63"/>
      <c r="W55" s="30" t="str">
        <f t="shared" si="0"/>
        <v/>
      </c>
      <c r="X55" s="21"/>
    </row>
    <row r="56" spans="1:24" s="12" customFormat="1" ht="15.75" customHeight="1">
      <c r="A56" s="21">
        <v>50</v>
      </c>
      <c r="B56" s="65"/>
      <c r="C56" s="65"/>
      <c r="D56" s="59"/>
      <c r="E56" s="59"/>
      <c r="F56" s="59"/>
      <c r="G56" s="59"/>
      <c r="H56" s="59"/>
      <c r="I56" s="59"/>
      <c r="J56" s="65"/>
      <c r="K56" s="65"/>
      <c r="L56" s="48"/>
      <c r="M56" s="48"/>
      <c r="N56" s="30"/>
      <c r="O56" s="30"/>
      <c r="P56" s="30"/>
      <c r="Q56" s="30"/>
      <c r="R56" s="30">
        <f t="shared" si="1"/>
        <v>0</v>
      </c>
      <c r="S56" s="30">
        <f t="shared" si="2"/>
        <v>0</v>
      </c>
      <c r="T56" s="30"/>
      <c r="U56" s="21"/>
      <c r="V56" s="63"/>
      <c r="W56" s="30" t="str">
        <f t="shared" si="0"/>
        <v/>
      </c>
      <c r="X56" s="21"/>
    </row>
    <row r="57" spans="1:24" s="12" customFormat="1" ht="15.75" customHeight="1">
      <c r="A57" s="21">
        <v>51</v>
      </c>
      <c r="B57" s="65"/>
      <c r="C57" s="65"/>
      <c r="D57" s="59"/>
      <c r="E57" s="59"/>
      <c r="F57" s="59"/>
      <c r="G57" s="59"/>
      <c r="H57" s="59"/>
      <c r="I57" s="59"/>
      <c r="J57" s="65"/>
      <c r="K57" s="65"/>
      <c r="L57" s="48"/>
      <c r="M57" s="48"/>
      <c r="N57" s="30"/>
      <c r="O57" s="30"/>
      <c r="P57" s="30"/>
      <c r="Q57" s="30"/>
      <c r="R57" s="30">
        <f t="shared" si="1"/>
        <v>0</v>
      </c>
      <c r="S57" s="30">
        <f t="shared" si="2"/>
        <v>0</v>
      </c>
      <c r="T57" s="30"/>
      <c r="U57" s="21"/>
      <c r="V57" s="63"/>
      <c r="W57" s="30" t="str">
        <f t="shared" si="0"/>
        <v/>
      </c>
      <c r="X57" s="21"/>
    </row>
    <row r="58" spans="1:24" s="12" customFormat="1" ht="15.75" customHeight="1">
      <c r="A58" s="21">
        <v>52</v>
      </c>
      <c r="B58" s="65"/>
      <c r="C58" s="65"/>
      <c r="D58" s="59"/>
      <c r="E58" s="59"/>
      <c r="F58" s="59"/>
      <c r="G58" s="59"/>
      <c r="H58" s="59"/>
      <c r="I58" s="59"/>
      <c r="J58" s="65"/>
      <c r="K58" s="65"/>
      <c r="L58" s="48"/>
      <c r="M58" s="48"/>
      <c r="N58" s="30"/>
      <c r="O58" s="30"/>
      <c r="P58" s="30"/>
      <c r="Q58" s="30"/>
      <c r="R58" s="30">
        <f t="shared" si="1"/>
        <v>0</v>
      </c>
      <c r="S58" s="30">
        <f t="shared" si="2"/>
        <v>0</v>
      </c>
      <c r="T58" s="30"/>
      <c r="U58" s="21"/>
      <c r="V58" s="63"/>
      <c r="W58" s="30" t="str">
        <f t="shared" si="0"/>
        <v/>
      </c>
      <c r="X58" s="21"/>
    </row>
    <row r="59" spans="1:24" s="12" customFormat="1" ht="15.75" customHeight="1">
      <c r="A59" s="21">
        <v>53</v>
      </c>
      <c r="B59" s="65"/>
      <c r="C59" s="65"/>
      <c r="D59" s="59"/>
      <c r="E59" s="59"/>
      <c r="F59" s="59"/>
      <c r="G59" s="59"/>
      <c r="H59" s="59"/>
      <c r="I59" s="59"/>
      <c r="J59" s="65"/>
      <c r="K59" s="65"/>
      <c r="L59" s="48"/>
      <c r="M59" s="48"/>
      <c r="N59" s="30"/>
      <c r="O59" s="30"/>
      <c r="P59" s="30"/>
      <c r="Q59" s="30"/>
      <c r="R59" s="30">
        <f t="shared" si="1"/>
        <v>0</v>
      </c>
      <c r="S59" s="30">
        <f t="shared" si="2"/>
        <v>0</v>
      </c>
      <c r="T59" s="30"/>
      <c r="U59" s="21"/>
      <c r="V59" s="63"/>
      <c r="W59" s="30" t="str">
        <f t="shared" si="0"/>
        <v/>
      </c>
      <c r="X59" s="21"/>
    </row>
    <row r="60" spans="1:24" s="12" customFormat="1" ht="15.75" customHeight="1">
      <c r="A60" s="21">
        <v>54</v>
      </c>
      <c r="B60" s="65"/>
      <c r="C60" s="65"/>
      <c r="D60" s="59"/>
      <c r="E60" s="59"/>
      <c r="F60" s="59"/>
      <c r="G60" s="59"/>
      <c r="H60" s="59"/>
      <c r="I60" s="59"/>
      <c r="J60" s="65"/>
      <c r="K60" s="65"/>
      <c r="L60" s="48"/>
      <c r="M60" s="48"/>
      <c r="N60" s="30"/>
      <c r="O60" s="30"/>
      <c r="P60" s="30"/>
      <c r="Q60" s="30"/>
      <c r="R60" s="30">
        <f t="shared" si="1"/>
        <v>0</v>
      </c>
      <c r="S60" s="30">
        <f t="shared" si="2"/>
        <v>0</v>
      </c>
      <c r="T60" s="30"/>
      <c r="U60" s="21"/>
      <c r="V60" s="63"/>
      <c r="W60" s="30" t="str">
        <f t="shared" si="0"/>
        <v/>
      </c>
      <c r="X60" s="21"/>
    </row>
    <row r="61" spans="1:24" s="12" customFormat="1" ht="15.75" customHeight="1">
      <c r="A61" s="21">
        <v>55</v>
      </c>
      <c r="B61" s="65"/>
      <c r="C61" s="65"/>
      <c r="D61" s="59"/>
      <c r="E61" s="59"/>
      <c r="F61" s="59"/>
      <c r="G61" s="59"/>
      <c r="H61" s="59"/>
      <c r="I61" s="59"/>
      <c r="J61" s="65"/>
      <c r="K61" s="65"/>
      <c r="L61" s="48"/>
      <c r="M61" s="48"/>
      <c r="N61" s="30"/>
      <c r="O61" s="30"/>
      <c r="P61" s="30"/>
      <c r="Q61" s="30"/>
      <c r="R61" s="30">
        <f t="shared" si="1"/>
        <v>0</v>
      </c>
      <c r="S61" s="30">
        <f t="shared" si="2"/>
        <v>0</v>
      </c>
      <c r="T61" s="30"/>
      <c r="U61" s="21"/>
      <c r="V61" s="63"/>
      <c r="W61" s="30" t="str">
        <f t="shared" si="0"/>
        <v/>
      </c>
      <c r="X61" s="21"/>
    </row>
    <row r="62" spans="1:24" s="12" customFormat="1" ht="15.75" customHeight="1">
      <c r="A62" s="21">
        <v>56</v>
      </c>
      <c r="B62" s="65"/>
      <c r="C62" s="65"/>
      <c r="D62" s="59"/>
      <c r="E62" s="59"/>
      <c r="F62" s="59"/>
      <c r="G62" s="59"/>
      <c r="H62" s="59"/>
      <c r="I62" s="59"/>
      <c r="J62" s="65"/>
      <c r="K62" s="65"/>
      <c r="L62" s="48"/>
      <c r="M62" s="48"/>
      <c r="N62" s="30"/>
      <c r="O62" s="30"/>
      <c r="P62" s="30"/>
      <c r="Q62" s="30"/>
      <c r="R62" s="30">
        <f t="shared" si="1"/>
        <v>0</v>
      </c>
      <c r="S62" s="30">
        <f t="shared" si="2"/>
        <v>0</v>
      </c>
      <c r="T62" s="30"/>
      <c r="U62" s="21"/>
      <c r="V62" s="63"/>
      <c r="W62" s="30" t="str">
        <f t="shared" si="0"/>
        <v/>
      </c>
      <c r="X62" s="21"/>
    </row>
    <row r="63" spans="1:24" s="12" customFormat="1" ht="15.75" customHeight="1">
      <c r="A63" s="21">
        <v>57</v>
      </c>
      <c r="B63" s="65"/>
      <c r="C63" s="65"/>
      <c r="D63" s="59"/>
      <c r="E63" s="59"/>
      <c r="F63" s="59"/>
      <c r="G63" s="59"/>
      <c r="H63" s="59"/>
      <c r="I63" s="59"/>
      <c r="J63" s="65"/>
      <c r="K63" s="65"/>
      <c r="L63" s="48"/>
      <c r="M63" s="48"/>
      <c r="N63" s="30"/>
      <c r="O63" s="30"/>
      <c r="P63" s="30"/>
      <c r="Q63" s="30"/>
      <c r="R63" s="30">
        <f t="shared" si="1"/>
        <v>0</v>
      </c>
      <c r="S63" s="30">
        <f t="shared" si="2"/>
        <v>0</v>
      </c>
      <c r="T63" s="30"/>
      <c r="U63" s="21"/>
      <c r="V63" s="63"/>
      <c r="W63" s="30" t="str">
        <f t="shared" si="0"/>
        <v/>
      </c>
      <c r="X63" s="21"/>
    </row>
    <row r="64" spans="1:24" s="12" customFormat="1" ht="15.75" customHeight="1">
      <c r="A64" s="21">
        <v>58</v>
      </c>
      <c r="B64" s="65"/>
      <c r="C64" s="65"/>
      <c r="D64" s="59"/>
      <c r="E64" s="59"/>
      <c r="F64" s="59"/>
      <c r="G64" s="59"/>
      <c r="H64" s="59"/>
      <c r="I64" s="59"/>
      <c r="J64" s="65"/>
      <c r="K64" s="65"/>
      <c r="L64" s="48"/>
      <c r="M64" s="48"/>
      <c r="N64" s="30"/>
      <c r="O64" s="30"/>
      <c r="P64" s="30"/>
      <c r="Q64" s="30"/>
      <c r="R64" s="30">
        <f t="shared" si="1"/>
        <v>0</v>
      </c>
      <c r="S64" s="30">
        <f t="shared" si="2"/>
        <v>0</v>
      </c>
      <c r="T64" s="30"/>
      <c r="U64" s="21"/>
      <c r="V64" s="63"/>
      <c r="W64" s="30" t="str">
        <f t="shared" si="0"/>
        <v/>
      </c>
      <c r="X64" s="21"/>
    </row>
    <row r="65" spans="1:24" s="12" customFormat="1" ht="15.75" customHeight="1">
      <c r="A65" s="21">
        <v>59</v>
      </c>
      <c r="B65" s="65"/>
      <c r="C65" s="65"/>
      <c r="D65" s="59"/>
      <c r="E65" s="59"/>
      <c r="F65" s="59"/>
      <c r="G65" s="59"/>
      <c r="H65" s="59"/>
      <c r="I65" s="59"/>
      <c r="J65" s="65"/>
      <c r="K65" s="65"/>
      <c r="L65" s="48"/>
      <c r="M65" s="48"/>
      <c r="N65" s="30"/>
      <c r="O65" s="30"/>
      <c r="P65" s="30"/>
      <c r="Q65" s="30"/>
      <c r="R65" s="30">
        <f t="shared" si="1"/>
        <v>0</v>
      </c>
      <c r="S65" s="30">
        <f t="shared" si="2"/>
        <v>0</v>
      </c>
      <c r="T65" s="30"/>
      <c r="U65" s="21"/>
      <c r="V65" s="63"/>
      <c r="W65" s="30" t="str">
        <f t="shared" si="0"/>
        <v/>
      </c>
      <c r="X65" s="21"/>
    </row>
    <row r="66" spans="1:24" s="12" customFormat="1" ht="15.75" customHeight="1">
      <c r="A66" s="21">
        <v>60</v>
      </c>
      <c r="B66" s="65"/>
      <c r="C66" s="65"/>
      <c r="D66" s="59"/>
      <c r="E66" s="59"/>
      <c r="F66" s="59"/>
      <c r="G66" s="59"/>
      <c r="H66" s="59"/>
      <c r="I66" s="59"/>
      <c r="J66" s="65"/>
      <c r="K66" s="65"/>
      <c r="L66" s="48"/>
      <c r="M66" s="48"/>
      <c r="N66" s="30"/>
      <c r="O66" s="30"/>
      <c r="P66" s="30"/>
      <c r="Q66" s="30"/>
      <c r="R66" s="30">
        <f t="shared" si="1"/>
        <v>0</v>
      </c>
      <c r="S66" s="30">
        <f t="shared" si="2"/>
        <v>0</v>
      </c>
      <c r="T66" s="30"/>
      <c r="U66" s="21"/>
      <c r="V66" s="63"/>
      <c r="W66" s="30" t="str">
        <f t="shared" si="0"/>
        <v/>
      </c>
      <c r="X66" s="21"/>
    </row>
    <row r="67" spans="1:24" s="12" customFormat="1" ht="15.75" customHeight="1">
      <c r="A67" s="21">
        <v>61</v>
      </c>
      <c r="B67" s="65"/>
      <c r="C67" s="65"/>
      <c r="D67" s="59"/>
      <c r="E67" s="59"/>
      <c r="F67" s="59"/>
      <c r="G67" s="59"/>
      <c r="H67" s="59"/>
      <c r="I67" s="59"/>
      <c r="J67" s="65"/>
      <c r="K67" s="65"/>
      <c r="L67" s="48"/>
      <c r="M67" s="48"/>
      <c r="N67" s="30"/>
      <c r="O67" s="30"/>
      <c r="P67" s="30"/>
      <c r="Q67" s="30"/>
      <c r="R67" s="30">
        <f t="shared" si="1"/>
        <v>0</v>
      </c>
      <c r="S67" s="30">
        <f t="shared" si="2"/>
        <v>0</v>
      </c>
      <c r="T67" s="30"/>
      <c r="U67" s="21"/>
      <c r="V67" s="63"/>
      <c r="W67" s="30" t="str">
        <f t="shared" si="0"/>
        <v/>
      </c>
      <c r="X67" s="21"/>
    </row>
    <row r="68" spans="1:24" s="12" customFormat="1" ht="15.75" customHeight="1">
      <c r="A68" s="21">
        <v>62</v>
      </c>
      <c r="B68" s="65"/>
      <c r="C68" s="65"/>
      <c r="D68" s="59"/>
      <c r="E68" s="59"/>
      <c r="F68" s="59"/>
      <c r="G68" s="59"/>
      <c r="H68" s="59"/>
      <c r="I68" s="59"/>
      <c r="J68" s="65"/>
      <c r="K68" s="65"/>
      <c r="L68" s="48"/>
      <c r="M68" s="48"/>
      <c r="N68" s="30"/>
      <c r="O68" s="30"/>
      <c r="P68" s="30"/>
      <c r="Q68" s="30"/>
      <c r="R68" s="30">
        <f t="shared" si="1"/>
        <v>0</v>
      </c>
      <c r="S68" s="30">
        <f t="shared" si="2"/>
        <v>0</v>
      </c>
      <c r="T68" s="30"/>
      <c r="U68" s="21"/>
      <c r="V68" s="63"/>
      <c r="W68" s="30" t="str">
        <f t="shared" si="0"/>
        <v/>
      </c>
      <c r="X68" s="21"/>
    </row>
    <row r="69" spans="1:24" s="12" customFormat="1" ht="15.75" customHeight="1">
      <c r="A69" s="21">
        <v>63</v>
      </c>
      <c r="B69" s="65"/>
      <c r="C69" s="65"/>
      <c r="D69" s="59"/>
      <c r="E69" s="59"/>
      <c r="F69" s="59"/>
      <c r="G69" s="59"/>
      <c r="H69" s="59"/>
      <c r="I69" s="59"/>
      <c r="J69" s="65"/>
      <c r="K69" s="65"/>
      <c r="L69" s="48"/>
      <c r="M69" s="48"/>
      <c r="N69" s="30"/>
      <c r="O69" s="30"/>
      <c r="P69" s="30"/>
      <c r="Q69" s="30"/>
      <c r="R69" s="30">
        <f t="shared" si="1"/>
        <v>0</v>
      </c>
      <c r="S69" s="30">
        <f t="shared" si="2"/>
        <v>0</v>
      </c>
      <c r="T69" s="30"/>
      <c r="U69" s="21"/>
      <c r="V69" s="63"/>
      <c r="W69" s="30" t="str">
        <f t="shared" si="0"/>
        <v/>
      </c>
      <c r="X69" s="21"/>
    </row>
    <row r="70" spans="1:24" s="12" customFormat="1" ht="15.75" customHeight="1">
      <c r="A70" s="21">
        <v>64</v>
      </c>
      <c r="B70" s="65"/>
      <c r="C70" s="65"/>
      <c r="D70" s="59"/>
      <c r="E70" s="59"/>
      <c r="F70" s="59"/>
      <c r="G70" s="59"/>
      <c r="H70" s="59"/>
      <c r="I70" s="59"/>
      <c r="J70" s="65"/>
      <c r="K70" s="65"/>
      <c r="L70" s="48"/>
      <c r="M70" s="48"/>
      <c r="N70" s="30"/>
      <c r="O70" s="30"/>
      <c r="P70" s="30"/>
      <c r="Q70" s="30"/>
      <c r="R70" s="30">
        <f t="shared" si="1"/>
        <v>0</v>
      </c>
      <c r="S70" s="30">
        <f t="shared" si="2"/>
        <v>0</v>
      </c>
      <c r="T70" s="30"/>
      <c r="U70" s="21"/>
      <c r="V70" s="63"/>
      <c r="W70" s="30" t="str">
        <f t="shared" si="0"/>
        <v/>
      </c>
      <c r="X70" s="21"/>
    </row>
    <row r="71" spans="1:24" s="12" customFormat="1" ht="15.75" customHeight="1">
      <c r="A71" s="21">
        <v>65</v>
      </c>
      <c r="B71" s="65"/>
      <c r="C71" s="65"/>
      <c r="D71" s="59"/>
      <c r="E71" s="59"/>
      <c r="F71" s="59"/>
      <c r="G71" s="59"/>
      <c r="H71" s="59"/>
      <c r="I71" s="59"/>
      <c r="J71" s="65"/>
      <c r="K71" s="65"/>
      <c r="L71" s="48"/>
      <c r="M71" s="48"/>
      <c r="N71" s="30"/>
      <c r="O71" s="30"/>
      <c r="P71" s="30"/>
      <c r="Q71" s="30"/>
      <c r="R71" s="30">
        <f t="shared" si="1"/>
        <v>0</v>
      </c>
      <c r="S71" s="30">
        <f t="shared" si="2"/>
        <v>0</v>
      </c>
      <c r="T71" s="30"/>
      <c r="U71" s="21"/>
      <c r="V71" s="63"/>
      <c r="W71" s="30" t="str">
        <f t="shared" ref="W71:W134" si="3">IF(S71=0,"",(V71-S71)/S71*100)</f>
        <v/>
      </c>
      <c r="X71" s="21"/>
    </row>
    <row r="72" spans="1:24" s="12" customFormat="1" ht="15.75" customHeight="1">
      <c r="A72" s="21">
        <v>66</v>
      </c>
      <c r="B72" s="65"/>
      <c r="C72" s="65"/>
      <c r="D72" s="59"/>
      <c r="E72" s="59"/>
      <c r="F72" s="59"/>
      <c r="G72" s="59"/>
      <c r="H72" s="59"/>
      <c r="I72" s="59"/>
      <c r="J72" s="65"/>
      <c r="K72" s="65"/>
      <c r="L72" s="48"/>
      <c r="M72" s="48"/>
      <c r="N72" s="30"/>
      <c r="O72" s="30"/>
      <c r="P72" s="30"/>
      <c r="Q72" s="30"/>
      <c r="R72" s="30">
        <f t="shared" ref="R72:R135" si="4">N72+P72</f>
        <v>0</v>
      </c>
      <c r="S72" s="30">
        <f t="shared" ref="S72:S135" si="5">O72+Q72</f>
        <v>0</v>
      </c>
      <c r="T72" s="30"/>
      <c r="U72" s="21"/>
      <c r="V72" s="63"/>
      <c r="W72" s="30" t="str">
        <f t="shared" si="3"/>
        <v/>
      </c>
      <c r="X72" s="21"/>
    </row>
    <row r="73" spans="1:24" s="12" customFormat="1" ht="15.75" customHeight="1">
      <c r="A73" s="21">
        <v>67</v>
      </c>
      <c r="B73" s="65"/>
      <c r="C73" s="65"/>
      <c r="D73" s="59"/>
      <c r="E73" s="59"/>
      <c r="F73" s="59"/>
      <c r="G73" s="59"/>
      <c r="H73" s="59"/>
      <c r="I73" s="59"/>
      <c r="J73" s="65"/>
      <c r="K73" s="65"/>
      <c r="L73" s="48"/>
      <c r="M73" s="48"/>
      <c r="N73" s="30"/>
      <c r="O73" s="30"/>
      <c r="P73" s="30"/>
      <c r="Q73" s="30"/>
      <c r="R73" s="30">
        <f t="shared" si="4"/>
        <v>0</v>
      </c>
      <c r="S73" s="30">
        <f t="shared" si="5"/>
        <v>0</v>
      </c>
      <c r="T73" s="30"/>
      <c r="U73" s="21"/>
      <c r="V73" s="63"/>
      <c r="W73" s="30" t="str">
        <f t="shared" si="3"/>
        <v/>
      </c>
      <c r="X73" s="21"/>
    </row>
    <row r="74" spans="1:24" s="12" customFormat="1" ht="15.75" customHeight="1">
      <c r="A74" s="21">
        <v>68</v>
      </c>
      <c r="B74" s="65"/>
      <c r="C74" s="65"/>
      <c r="D74" s="59"/>
      <c r="E74" s="59"/>
      <c r="F74" s="59"/>
      <c r="G74" s="59"/>
      <c r="H74" s="59"/>
      <c r="I74" s="59"/>
      <c r="J74" s="65"/>
      <c r="K74" s="65"/>
      <c r="L74" s="48"/>
      <c r="M74" s="48"/>
      <c r="N74" s="30"/>
      <c r="O74" s="30"/>
      <c r="P74" s="30"/>
      <c r="Q74" s="30"/>
      <c r="R74" s="30">
        <f t="shared" si="4"/>
        <v>0</v>
      </c>
      <c r="S74" s="30">
        <f t="shared" si="5"/>
        <v>0</v>
      </c>
      <c r="T74" s="30"/>
      <c r="U74" s="21"/>
      <c r="V74" s="63"/>
      <c r="W74" s="30" t="str">
        <f t="shared" si="3"/>
        <v/>
      </c>
      <c r="X74" s="21"/>
    </row>
    <row r="75" spans="1:24" s="12" customFormat="1" ht="15.75" customHeight="1">
      <c r="A75" s="21">
        <v>69</v>
      </c>
      <c r="B75" s="65"/>
      <c r="C75" s="65"/>
      <c r="D75" s="59"/>
      <c r="E75" s="59"/>
      <c r="F75" s="59"/>
      <c r="G75" s="59"/>
      <c r="H75" s="59"/>
      <c r="I75" s="59"/>
      <c r="J75" s="65"/>
      <c r="K75" s="65"/>
      <c r="L75" s="48"/>
      <c r="M75" s="48"/>
      <c r="N75" s="30"/>
      <c r="O75" s="30"/>
      <c r="P75" s="30"/>
      <c r="Q75" s="30"/>
      <c r="R75" s="30">
        <f t="shared" si="4"/>
        <v>0</v>
      </c>
      <c r="S75" s="30">
        <f t="shared" si="5"/>
        <v>0</v>
      </c>
      <c r="T75" s="30"/>
      <c r="U75" s="21"/>
      <c r="V75" s="63"/>
      <c r="W75" s="30" t="str">
        <f t="shared" si="3"/>
        <v/>
      </c>
      <c r="X75" s="21"/>
    </row>
    <row r="76" spans="1:24" s="12" customFormat="1" ht="15.75" customHeight="1">
      <c r="A76" s="21">
        <v>70</v>
      </c>
      <c r="B76" s="65"/>
      <c r="C76" s="65"/>
      <c r="D76" s="59"/>
      <c r="E76" s="59"/>
      <c r="F76" s="59"/>
      <c r="G76" s="59"/>
      <c r="H76" s="59"/>
      <c r="I76" s="59"/>
      <c r="J76" s="65"/>
      <c r="K76" s="65"/>
      <c r="L76" s="48"/>
      <c r="M76" s="48"/>
      <c r="N76" s="30"/>
      <c r="O76" s="30"/>
      <c r="P76" s="30"/>
      <c r="Q76" s="30"/>
      <c r="R76" s="30">
        <f t="shared" si="4"/>
        <v>0</v>
      </c>
      <c r="S76" s="30">
        <f t="shared" si="5"/>
        <v>0</v>
      </c>
      <c r="T76" s="30"/>
      <c r="U76" s="21"/>
      <c r="V76" s="63"/>
      <c r="W76" s="30" t="str">
        <f t="shared" si="3"/>
        <v/>
      </c>
      <c r="X76" s="21"/>
    </row>
    <row r="77" spans="1:24" s="12" customFormat="1" ht="15.75" customHeight="1">
      <c r="A77" s="21">
        <v>71</v>
      </c>
      <c r="B77" s="65"/>
      <c r="C77" s="65"/>
      <c r="D77" s="59"/>
      <c r="E77" s="59"/>
      <c r="F77" s="59"/>
      <c r="G77" s="59"/>
      <c r="H77" s="59"/>
      <c r="I77" s="59"/>
      <c r="J77" s="65"/>
      <c r="K77" s="65"/>
      <c r="L77" s="48"/>
      <c r="M77" s="48"/>
      <c r="N77" s="30"/>
      <c r="O77" s="30"/>
      <c r="P77" s="30"/>
      <c r="Q77" s="30"/>
      <c r="R77" s="30">
        <f t="shared" si="4"/>
        <v>0</v>
      </c>
      <c r="S77" s="30">
        <f t="shared" si="5"/>
        <v>0</v>
      </c>
      <c r="T77" s="30"/>
      <c r="U77" s="21"/>
      <c r="V77" s="63"/>
      <c r="W77" s="30" t="str">
        <f t="shared" si="3"/>
        <v/>
      </c>
      <c r="X77" s="21"/>
    </row>
    <row r="78" spans="1:24" s="12" customFormat="1" ht="15.75" customHeight="1">
      <c r="A78" s="21">
        <v>72</v>
      </c>
      <c r="B78" s="65"/>
      <c r="C78" s="65"/>
      <c r="D78" s="59"/>
      <c r="E78" s="59"/>
      <c r="F78" s="59"/>
      <c r="G78" s="59"/>
      <c r="H78" s="59"/>
      <c r="I78" s="59"/>
      <c r="J78" s="65"/>
      <c r="K78" s="65"/>
      <c r="L78" s="48"/>
      <c r="M78" s="48"/>
      <c r="N78" s="30"/>
      <c r="O78" s="30"/>
      <c r="P78" s="30"/>
      <c r="Q78" s="30"/>
      <c r="R78" s="30">
        <f t="shared" si="4"/>
        <v>0</v>
      </c>
      <c r="S78" s="30">
        <f t="shared" si="5"/>
        <v>0</v>
      </c>
      <c r="T78" s="30"/>
      <c r="U78" s="21"/>
      <c r="V78" s="63"/>
      <c r="W78" s="30" t="str">
        <f t="shared" si="3"/>
        <v/>
      </c>
      <c r="X78" s="21"/>
    </row>
    <row r="79" spans="1:24" s="12" customFormat="1" ht="15.75" customHeight="1">
      <c r="A79" s="21">
        <v>73</v>
      </c>
      <c r="B79" s="65"/>
      <c r="C79" s="65"/>
      <c r="D79" s="59"/>
      <c r="E79" s="59"/>
      <c r="F79" s="59"/>
      <c r="G79" s="59"/>
      <c r="H79" s="59"/>
      <c r="I79" s="59"/>
      <c r="J79" s="65"/>
      <c r="K79" s="65"/>
      <c r="L79" s="48"/>
      <c r="M79" s="48"/>
      <c r="N79" s="30"/>
      <c r="O79" s="30"/>
      <c r="P79" s="30"/>
      <c r="Q79" s="30"/>
      <c r="R79" s="30">
        <f t="shared" si="4"/>
        <v>0</v>
      </c>
      <c r="S79" s="30">
        <f t="shared" si="5"/>
        <v>0</v>
      </c>
      <c r="T79" s="30"/>
      <c r="U79" s="21"/>
      <c r="V79" s="63"/>
      <c r="W79" s="30" t="str">
        <f t="shared" si="3"/>
        <v/>
      </c>
      <c r="X79" s="21"/>
    </row>
    <row r="80" spans="1:24" s="12" customFormat="1" ht="15.75" customHeight="1">
      <c r="A80" s="21">
        <v>74</v>
      </c>
      <c r="B80" s="65"/>
      <c r="C80" s="65"/>
      <c r="D80" s="59"/>
      <c r="E80" s="59"/>
      <c r="F80" s="59"/>
      <c r="G80" s="59"/>
      <c r="H80" s="59"/>
      <c r="I80" s="59"/>
      <c r="J80" s="65"/>
      <c r="K80" s="65"/>
      <c r="L80" s="48"/>
      <c r="M80" s="48"/>
      <c r="N80" s="30"/>
      <c r="O80" s="30"/>
      <c r="P80" s="30"/>
      <c r="Q80" s="30"/>
      <c r="R80" s="30">
        <f t="shared" si="4"/>
        <v>0</v>
      </c>
      <c r="S80" s="30">
        <f t="shared" si="5"/>
        <v>0</v>
      </c>
      <c r="T80" s="30"/>
      <c r="U80" s="21"/>
      <c r="V80" s="63"/>
      <c r="W80" s="30" t="str">
        <f t="shared" si="3"/>
        <v/>
      </c>
      <c r="X80" s="21"/>
    </row>
    <row r="81" spans="1:24" s="12" customFormat="1" ht="15.75" customHeight="1">
      <c r="A81" s="21">
        <v>75</v>
      </c>
      <c r="B81" s="65"/>
      <c r="C81" s="65"/>
      <c r="D81" s="59"/>
      <c r="E81" s="59"/>
      <c r="F81" s="59"/>
      <c r="G81" s="59"/>
      <c r="H81" s="59"/>
      <c r="I81" s="59"/>
      <c r="J81" s="65"/>
      <c r="K81" s="65"/>
      <c r="L81" s="48"/>
      <c r="M81" s="48"/>
      <c r="N81" s="30"/>
      <c r="O81" s="30"/>
      <c r="P81" s="30"/>
      <c r="Q81" s="30"/>
      <c r="R81" s="30">
        <f t="shared" si="4"/>
        <v>0</v>
      </c>
      <c r="S81" s="30">
        <f t="shared" si="5"/>
        <v>0</v>
      </c>
      <c r="T81" s="30"/>
      <c r="U81" s="21"/>
      <c r="V81" s="63"/>
      <c r="W81" s="30" t="str">
        <f t="shared" si="3"/>
        <v/>
      </c>
      <c r="X81" s="21"/>
    </row>
    <row r="82" spans="1:24" s="12" customFormat="1" ht="15.75" customHeight="1">
      <c r="A82" s="21">
        <v>76</v>
      </c>
      <c r="B82" s="65"/>
      <c r="C82" s="65"/>
      <c r="D82" s="59"/>
      <c r="E82" s="59"/>
      <c r="F82" s="59"/>
      <c r="G82" s="59"/>
      <c r="H82" s="59"/>
      <c r="I82" s="59"/>
      <c r="J82" s="65"/>
      <c r="K82" s="65"/>
      <c r="L82" s="48"/>
      <c r="M82" s="48"/>
      <c r="N82" s="30"/>
      <c r="O82" s="30"/>
      <c r="P82" s="30"/>
      <c r="Q82" s="30"/>
      <c r="R82" s="30">
        <f t="shared" si="4"/>
        <v>0</v>
      </c>
      <c r="S82" s="30">
        <f t="shared" si="5"/>
        <v>0</v>
      </c>
      <c r="T82" s="30"/>
      <c r="U82" s="21"/>
      <c r="V82" s="63"/>
      <c r="W82" s="30" t="str">
        <f t="shared" si="3"/>
        <v/>
      </c>
      <c r="X82" s="21"/>
    </row>
    <row r="83" spans="1:24" s="12" customFormat="1" ht="15.75" customHeight="1">
      <c r="A83" s="21">
        <v>77</v>
      </c>
      <c r="B83" s="65"/>
      <c r="C83" s="65"/>
      <c r="D83" s="59"/>
      <c r="E83" s="59"/>
      <c r="F83" s="59"/>
      <c r="G83" s="59"/>
      <c r="H83" s="59"/>
      <c r="I83" s="59"/>
      <c r="J83" s="65"/>
      <c r="K83" s="65"/>
      <c r="L83" s="48"/>
      <c r="M83" s="48"/>
      <c r="N83" s="30"/>
      <c r="O83" s="30"/>
      <c r="P83" s="30"/>
      <c r="Q83" s="30"/>
      <c r="R83" s="30">
        <f t="shared" si="4"/>
        <v>0</v>
      </c>
      <c r="S83" s="30">
        <f t="shared" si="5"/>
        <v>0</v>
      </c>
      <c r="T83" s="30"/>
      <c r="U83" s="21"/>
      <c r="V83" s="63"/>
      <c r="W83" s="30" t="str">
        <f t="shared" si="3"/>
        <v/>
      </c>
      <c r="X83" s="21"/>
    </row>
    <row r="84" spans="1:24" s="12" customFormat="1" ht="15.75" customHeight="1">
      <c r="A84" s="21">
        <v>78</v>
      </c>
      <c r="B84" s="65"/>
      <c r="C84" s="65"/>
      <c r="D84" s="59"/>
      <c r="E84" s="59"/>
      <c r="F84" s="59"/>
      <c r="G84" s="59"/>
      <c r="H84" s="59"/>
      <c r="I84" s="59"/>
      <c r="J84" s="65"/>
      <c r="K84" s="65"/>
      <c r="L84" s="48"/>
      <c r="M84" s="48"/>
      <c r="N84" s="30"/>
      <c r="O84" s="30"/>
      <c r="P84" s="30"/>
      <c r="Q84" s="30"/>
      <c r="R84" s="30">
        <f t="shared" si="4"/>
        <v>0</v>
      </c>
      <c r="S84" s="30">
        <f t="shared" si="5"/>
        <v>0</v>
      </c>
      <c r="T84" s="30"/>
      <c r="U84" s="21"/>
      <c r="V84" s="63"/>
      <c r="W84" s="30" t="str">
        <f t="shared" si="3"/>
        <v/>
      </c>
      <c r="X84" s="21"/>
    </row>
    <row r="85" spans="1:24" s="12" customFormat="1" ht="15.75" customHeight="1">
      <c r="A85" s="21">
        <v>79</v>
      </c>
      <c r="B85" s="65"/>
      <c r="C85" s="65"/>
      <c r="D85" s="59"/>
      <c r="E85" s="59"/>
      <c r="F85" s="59"/>
      <c r="G85" s="59"/>
      <c r="H85" s="59"/>
      <c r="I85" s="59"/>
      <c r="J85" s="65"/>
      <c r="K85" s="65"/>
      <c r="L85" s="48"/>
      <c r="M85" s="48"/>
      <c r="N85" s="30"/>
      <c r="O85" s="30"/>
      <c r="P85" s="30"/>
      <c r="Q85" s="30"/>
      <c r="R85" s="30">
        <f t="shared" si="4"/>
        <v>0</v>
      </c>
      <c r="S85" s="30">
        <f t="shared" si="5"/>
        <v>0</v>
      </c>
      <c r="T85" s="30"/>
      <c r="U85" s="21"/>
      <c r="V85" s="63"/>
      <c r="W85" s="30" t="str">
        <f t="shared" si="3"/>
        <v/>
      </c>
      <c r="X85" s="21"/>
    </row>
    <row r="86" spans="1:24" s="12" customFormat="1" ht="15.75" customHeight="1">
      <c r="A86" s="21">
        <v>80</v>
      </c>
      <c r="B86" s="65"/>
      <c r="C86" s="65"/>
      <c r="D86" s="59"/>
      <c r="E86" s="59"/>
      <c r="F86" s="59"/>
      <c r="G86" s="59"/>
      <c r="H86" s="59"/>
      <c r="I86" s="59"/>
      <c r="J86" s="65"/>
      <c r="K86" s="65"/>
      <c r="L86" s="48"/>
      <c r="M86" s="48"/>
      <c r="N86" s="30"/>
      <c r="O86" s="30"/>
      <c r="P86" s="30"/>
      <c r="Q86" s="30"/>
      <c r="R86" s="30">
        <f t="shared" si="4"/>
        <v>0</v>
      </c>
      <c r="S86" s="30">
        <f t="shared" si="5"/>
        <v>0</v>
      </c>
      <c r="T86" s="30"/>
      <c r="U86" s="21"/>
      <c r="V86" s="63"/>
      <c r="W86" s="30" t="str">
        <f t="shared" si="3"/>
        <v/>
      </c>
      <c r="X86" s="21"/>
    </row>
    <row r="87" spans="1:24" s="12" customFormat="1" ht="15.75" customHeight="1">
      <c r="A87" s="21">
        <v>81</v>
      </c>
      <c r="B87" s="65"/>
      <c r="C87" s="65"/>
      <c r="D87" s="59"/>
      <c r="E87" s="59"/>
      <c r="F87" s="59"/>
      <c r="G87" s="59"/>
      <c r="H87" s="59"/>
      <c r="I87" s="59"/>
      <c r="J87" s="65"/>
      <c r="K87" s="65"/>
      <c r="L87" s="48"/>
      <c r="M87" s="48"/>
      <c r="N87" s="30"/>
      <c r="O87" s="30"/>
      <c r="P87" s="30"/>
      <c r="Q87" s="30"/>
      <c r="R87" s="30">
        <f t="shared" si="4"/>
        <v>0</v>
      </c>
      <c r="S87" s="30">
        <f t="shared" si="5"/>
        <v>0</v>
      </c>
      <c r="T87" s="30"/>
      <c r="U87" s="21"/>
      <c r="V87" s="63"/>
      <c r="W87" s="30" t="str">
        <f t="shared" si="3"/>
        <v/>
      </c>
      <c r="X87" s="21"/>
    </row>
    <row r="88" spans="1:24" s="12" customFormat="1" ht="15.75" customHeight="1">
      <c r="A88" s="21">
        <v>82</v>
      </c>
      <c r="B88" s="65"/>
      <c r="C88" s="65"/>
      <c r="D88" s="59"/>
      <c r="E88" s="59"/>
      <c r="F88" s="59"/>
      <c r="G88" s="59"/>
      <c r="H88" s="59"/>
      <c r="I88" s="59"/>
      <c r="J88" s="65"/>
      <c r="K88" s="65"/>
      <c r="L88" s="48"/>
      <c r="M88" s="48"/>
      <c r="N88" s="30"/>
      <c r="O88" s="30"/>
      <c r="P88" s="30"/>
      <c r="Q88" s="30"/>
      <c r="R88" s="30">
        <f t="shared" si="4"/>
        <v>0</v>
      </c>
      <c r="S88" s="30">
        <f t="shared" si="5"/>
        <v>0</v>
      </c>
      <c r="T88" s="30"/>
      <c r="U88" s="21"/>
      <c r="V88" s="63"/>
      <c r="W88" s="30" t="str">
        <f t="shared" si="3"/>
        <v/>
      </c>
      <c r="X88" s="21"/>
    </row>
    <row r="89" spans="1:24" s="12" customFormat="1" ht="15.75" customHeight="1">
      <c r="A89" s="21">
        <v>83</v>
      </c>
      <c r="B89" s="65"/>
      <c r="C89" s="65"/>
      <c r="D89" s="59"/>
      <c r="E89" s="59"/>
      <c r="F89" s="59"/>
      <c r="G89" s="59"/>
      <c r="H89" s="59"/>
      <c r="I89" s="59"/>
      <c r="J89" s="65"/>
      <c r="K89" s="65"/>
      <c r="L89" s="48"/>
      <c r="M89" s="48"/>
      <c r="N89" s="30"/>
      <c r="O89" s="30"/>
      <c r="P89" s="30"/>
      <c r="Q89" s="30"/>
      <c r="R89" s="30">
        <f t="shared" si="4"/>
        <v>0</v>
      </c>
      <c r="S89" s="30">
        <f t="shared" si="5"/>
        <v>0</v>
      </c>
      <c r="T89" s="30"/>
      <c r="U89" s="21"/>
      <c r="V89" s="63"/>
      <c r="W89" s="30" t="str">
        <f t="shared" si="3"/>
        <v/>
      </c>
      <c r="X89" s="21"/>
    </row>
    <row r="90" spans="1:24" s="12" customFormat="1" ht="15.75" customHeight="1">
      <c r="A90" s="21">
        <v>84</v>
      </c>
      <c r="B90" s="65"/>
      <c r="C90" s="65"/>
      <c r="D90" s="59"/>
      <c r="E90" s="59"/>
      <c r="F90" s="59"/>
      <c r="G90" s="59"/>
      <c r="H90" s="59"/>
      <c r="I90" s="59"/>
      <c r="J90" s="65"/>
      <c r="K90" s="65"/>
      <c r="L90" s="48"/>
      <c r="M90" s="48"/>
      <c r="N90" s="30"/>
      <c r="O90" s="30"/>
      <c r="P90" s="30"/>
      <c r="Q90" s="30"/>
      <c r="R90" s="30">
        <f t="shared" si="4"/>
        <v>0</v>
      </c>
      <c r="S90" s="30">
        <f t="shared" si="5"/>
        <v>0</v>
      </c>
      <c r="T90" s="30"/>
      <c r="U90" s="21"/>
      <c r="V90" s="63"/>
      <c r="W90" s="30" t="str">
        <f t="shared" si="3"/>
        <v/>
      </c>
      <c r="X90" s="21"/>
    </row>
    <row r="91" spans="1:24" s="12" customFormat="1" ht="15.75" customHeight="1">
      <c r="A91" s="21">
        <v>85</v>
      </c>
      <c r="B91" s="65"/>
      <c r="C91" s="65"/>
      <c r="D91" s="59"/>
      <c r="E91" s="59"/>
      <c r="F91" s="59"/>
      <c r="G91" s="59"/>
      <c r="H91" s="59"/>
      <c r="I91" s="59"/>
      <c r="J91" s="65"/>
      <c r="K91" s="65"/>
      <c r="L91" s="48"/>
      <c r="M91" s="48"/>
      <c r="N91" s="30"/>
      <c r="O91" s="30"/>
      <c r="P91" s="30"/>
      <c r="Q91" s="30"/>
      <c r="R91" s="30">
        <f t="shared" si="4"/>
        <v>0</v>
      </c>
      <c r="S91" s="30">
        <f t="shared" si="5"/>
        <v>0</v>
      </c>
      <c r="T91" s="30"/>
      <c r="U91" s="21"/>
      <c r="V91" s="63"/>
      <c r="W91" s="30" t="str">
        <f t="shared" si="3"/>
        <v/>
      </c>
      <c r="X91" s="21"/>
    </row>
    <row r="92" spans="1:24" s="12" customFormat="1" ht="15.75" customHeight="1">
      <c r="A92" s="21">
        <v>86</v>
      </c>
      <c r="B92" s="65"/>
      <c r="C92" s="65"/>
      <c r="D92" s="59"/>
      <c r="E92" s="59"/>
      <c r="F92" s="59"/>
      <c r="G92" s="59"/>
      <c r="H92" s="59"/>
      <c r="I92" s="59"/>
      <c r="J92" s="65"/>
      <c r="K92" s="65"/>
      <c r="L92" s="48"/>
      <c r="M92" s="48"/>
      <c r="N92" s="30"/>
      <c r="O92" s="30"/>
      <c r="P92" s="30"/>
      <c r="Q92" s="30"/>
      <c r="R92" s="30">
        <f t="shared" si="4"/>
        <v>0</v>
      </c>
      <c r="S92" s="30">
        <f t="shared" si="5"/>
        <v>0</v>
      </c>
      <c r="T92" s="30"/>
      <c r="U92" s="21"/>
      <c r="V92" s="63"/>
      <c r="W92" s="30" t="str">
        <f t="shared" si="3"/>
        <v/>
      </c>
      <c r="X92" s="21"/>
    </row>
    <row r="93" spans="1:24" s="12" customFormat="1" ht="15.75" customHeight="1">
      <c r="A93" s="21">
        <v>87</v>
      </c>
      <c r="B93" s="65"/>
      <c r="C93" s="65"/>
      <c r="D93" s="59"/>
      <c r="E93" s="59"/>
      <c r="F93" s="59"/>
      <c r="G93" s="59"/>
      <c r="H93" s="59"/>
      <c r="I93" s="59"/>
      <c r="J93" s="65"/>
      <c r="K93" s="65"/>
      <c r="L93" s="48"/>
      <c r="M93" s="48"/>
      <c r="N93" s="30"/>
      <c r="O93" s="30"/>
      <c r="P93" s="30"/>
      <c r="Q93" s="30"/>
      <c r="R93" s="30">
        <f t="shared" si="4"/>
        <v>0</v>
      </c>
      <c r="S93" s="30">
        <f t="shared" si="5"/>
        <v>0</v>
      </c>
      <c r="T93" s="30"/>
      <c r="U93" s="21"/>
      <c r="V93" s="63"/>
      <c r="W93" s="30" t="str">
        <f t="shared" si="3"/>
        <v/>
      </c>
      <c r="X93" s="21"/>
    </row>
    <row r="94" spans="1:24" s="12" customFormat="1" ht="15.75" customHeight="1">
      <c r="A94" s="21">
        <v>88</v>
      </c>
      <c r="B94" s="65"/>
      <c r="C94" s="65"/>
      <c r="D94" s="59"/>
      <c r="E94" s="59"/>
      <c r="F94" s="59"/>
      <c r="G94" s="59"/>
      <c r="H94" s="59"/>
      <c r="I94" s="59"/>
      <c r="J94" s="65"/>
      <c r="K94" s="65"/>
      <c r="L94" s="48"/>
      <c r="M94" s="48"/>
      <c r="N94" s="30"/>
      <c r="O94" s="30"/>
      <c r="P94" s="30"/>
      <c r="Q94" s="30"/>
      <c r="R94" s="30">
        <f t="shared" si="4"/>
        <v>0</v>
      </c>
      <c r="S94" s="30">
        <f t="shared" si="5"/>
        <v>0</v>
      </c>
      <c r="T94" s="30"/>
      <c r="U94" s="21"/>
      <c r="V94" s="63"/>
      <c r="W94" s="30" t="str">
        <f t="shared" si="3"/>
        <v/>
      </c>
      <c r="X94" s="21"/>
    </row>
    <row r="95" spans="1:24" s="12" customFormat="1" ht="15.75" customHeight="1">
      <c r="A95" s="21">
        <v>89</v>
      </c>
      <c r="B95" s="65"/>
      <c r="C95" s="65"/>
      <c r="D95" s="59"/>
      <c r="E95" s="59"/>
      <c r="F95" s="59"/>
      <c r="G95" s="59"/>
      <c r="H95" s="59"/>
      <c r="I95" s="59"/>
      <c r="J95" s="65"/>
      <c r="K95" s="65"/>
      <c r="L95" s="48"/>
      <c r="M95" s="48"/>
      <c r="N95" s="30"/>
      <c r="O95" s="30"/>
      <c r="P95" s="30"/>
      <c r="Q95" s="30"/>
      <c r="R95" s="30">
        <f t="shared" si="4"/>
        <v>0</v>
      </c>
      <c r="S95" s="30">
        <f t="shared" si="5"/>
        <v>0</v>
      </c>
      <c r="T95" s="30"/>
      <c r="U95" s="21"/>
      <c r="V95" s="63"/>
      <c r="W95" s="30" t="str">
        <f t="shared" si="3"/>
        <v/>
      </c>
      <c r="X95" s="21"/>
    </row>
    <row r="96" spans="1:24" s="12" customFormat="1" ht="15.75" customHeight="1">
      <c r="A96" s="21">
        <v>90</v>
      </c>
      <c r="B96" s="65"/>
      <c r="C96" s="65"/>
      <c r="D96" s="59"/>
      <c r="E96" s="59"/>
      <c r="F96" s="59"/>
      <c r="G96" s="59"/>
      <c r="H96" s="59"/>
      <c r="I96" s="59"/>
      <c r="J96" s="65"/>
      <c r="K96" s="65"/>
      <c r="L96" s="48"/>
      <c r="M96" s="48"/>
      <c r="N96" s="30"/>
      <c r="O96" s="30"/>
      <c r="P96" s="30"/>
      <c r="Q96" s="30"/>
      <c r="R96" s="30">
        <f t="shared" si="4"/>
        <v>0</v>
      </c>
      <c r="S96" s="30">
        <f t="shared" si="5"/>
        <v>0</v>
      </c>
      <c r="T96" s="30"/>
      <c r="U96" s="21"/>
      <c r="V96" s="63"/>
      <c r="W96" s="30" t="str">
        <f t="shared" si="3"/>
        <v/>
      </c>
      <c r="X96" s="21"/>
    </row>
    <row r="97" spans="1:24" s="12" customFormat="1" ht="15.75" customHeight="1">
      <c r="A97" s="21">
        <v>91</v>
      </c>
      <c r="B97" s="65"/>
      <c r="C97" s="65"/>
      <c r="D97" s="59"/>
      <c r="E97" s="59"/>
      <c r="F97" s="59"/>
      <c r="G97" s="59"/>
      <c r="H97" s="59"/>
      <c r="I97" s="59"/>
      <c r="J97" s="65"/>
      <c r="K97" s="65"/>
      <c r="L97" s="48"/>
      <c r="M97" s="48"/>
      <c r="N97" s="30"/>
      <c r="O97" s="30"/>
      <c r="P97" s="30"/>
      <c r="Q97" s="30"/>
      <c r="R97" s="30">
        <f t="shared" si="4"/>
        <v>0</v>
      </c>
      <c r="S97" s="30">
        <f t="shared" si="5"/>
        <v>0</v>
      </c>
      <c r="T97" s="30"/>
      <c r="U97" s="21"/>
      <c r="V97" s="63"/>
      <c r="W97" s="30" t="str">
        <f t="shared" si="3"/>
        <v/>
      </c>
      <c r="X97" s="21"/>
    </row>
    <row r="98" spans="1:24" s="12" customFormat="1" ht="15.75" customHeight="1">
      <c r="A98" s="21">
        <v>92</v>
      </c>
      <c r="B98" s="65"/>
      <c r="C98" s="65"/>
      <c r="D98" s="59"/>
      <c r="E98" s="59"/>
      <c r="F98" s="59"/>
      <c r="G98" s="59"/>
      <c r="H98" s="59"/>
      <c r="I98" s="59"/>
      <c r="J98" s="65"/>
      <c r="K98" s="65"/>
      <c r="L98" s="48"/>
      <c r="M98" s="48"/>
      <c r="N98" s="30"/>
      <c r="O98" s="30"/>
      <c r="P98" s="30"/>
      <c r="Q98" s="30"/>
      <c r="R98" s="30">
        <f t="shared" si="4"/>
        <v>0</v>
      </c>
      <c r="S98" s="30">
        <f t="shared" si="5"/>
        <v>0</v>
      </c>
      <c r="T98" s="30"/>
      <c r="U98" s="21"/>
      <c r="V98" s="63"/>
      <c r="W98" s="30" t="str">
        <f t="shared" si="3"/>
        <v/>
      </c>
      <c r="X98" s="21"/>
    </row>
    <row r="99" spans="1:24" s="12" customFormat="1" ht="15.75" customHeight="1">
      <c r="A99" s="21">
        <v>93</v>
      </c>
      <c r="B99" s="65"/>
      <c r="C99" s="65"/>
      <c r="D99" s="59"/>
      <c r="E99" s="59"/>
      <c r="F99" s="59"/>
      <c r="G99" s="59"/>
      <c r="H99" s="59"/>
      <c r="I99" s="59"/>
      <c r="J99" s="65"/>
      <c r="K99" s="65"/>
      <c r="L99" s="48"/>
      <c r="M99" s="48"/>
      <c r="N99" s="30"/>
      <c r="O99" s="30"/>
      <c r="P99" s="30"/>
      <c r="Q99" s="30"/>
      <c r="R99" s="30">
        <f t="shared" si="4"/>
        <v>0</v>
      </c>
      <c r="S99" s="30">
        <f t="shared" si="5"/>
        <v>0</v>
      </c>
      <c r="T99" s="30"/>
      <c r="U99" s="21"/>
      <c r="V99" s="63"/>
      <c r="W99" s="30" t="str">
        <f t="shared" si="3"/>
        <v/>
      </c>
      <c r="X99" s="21"/>
    </row>
    <row r="100" spans="1:24" s="12" customFormat="1" ht="15.75" customHeight="1">
      <c r="A100" s="21">
        <v>94</v>
      </c>
      <c r="B100" s="65"/>
      <c r="C100" s="65"/>
      <c r="D100" s="59"/>
      <c r="E100" s="59"/>
      <c r="F100" s="59"/>
      <c r="G100" s="59"/>
      <c r="H100" s="59"/>
      <c r="I100" s="59"/>
      <c r="J100" s="65"/>
      <c r="K100" s="65"/>
      <c r="L100" s="48"/>
      <c r="M100" s="48"/>
      <c r="N100" s="30"/>
      <c r="O100" s="30"/>
      <c r="P100" s="30"/>
      <c r="Q100" s="30"/>
      <c r="R100" s="30">
        <f t="shared" si="4"/>
        <v>0</v>
      </c>
      <c r="S100" s="30">
        <f t="shared" si="5"/>
        <v>0</v>
      </c>
      <c r="T100" s="30"/>
      <c r="U100" s="21"/>
      <c r="V100" s="63"/>
      <c r="W100" s="30" t="str">
        <f t="shared" si="3"/>
        <v/>
      </c>
      <c r="X100" s="21"/>
    </row>
    <row r="101" spans="1:24" s="12" customFormat="1" ht="15.75" customHeight="1">
      <c r="A101" s="21">
        <v>95</v>
      </c>
      <c r="B101" s="65"/>
      <c r="C101" s="65"/>
      <c r="D101" s="59"/>
      <c r="E101" s="59"/>
      <c r="F101" s="59"/>
      <c r="G101" s="59"/>
      <c r="H101" s="59"/>
      <c r="I101" s="59"/>
      <c r="J101" s="65"/>
      <c r="K101" s="65"/>
      <c r="L101" s="48"/>
      <c r="M101" s="48"/>
      <c r="N101" s="30"/>
      <c r="O101" s="30"/>
      <c r="P101" s="30"/>
      <c r="Q101" s="30"/>
      <c r="R101" s="30">
        <f t="shared" si="4"/>
        <v>0</v>
      </c>
      <c r="S101" s="30">
        <f t="shared" si="5"/>
        <v>0</v>
      </c>
      <c r="T101" s="30"/>
      <c r="U101" s="21"/>
      <c r="V101" s="63"/>
      <c r="W101" s="30" t="str">
        <f t="shared" si="3"/>
        <v/>
      </c>
      <c r="X101" s="21"/>
    </row>
    <row r="102" spans="1:24" s="12" customFormat="1" ht="15.75" customHeight="1">
      <c r="A102" s="21">
        <v>96</v>
      </c>
      <c r="B102" s="65"/>
      <c r="C102" s="65"/>
      <c r="D102" s="59"/>
      <c r="E102" s="59"/>
      <c r="F102" s="59"/>
      <c r="G102" s="59"/>
      <c r="H102" s="59"/>
      <c r="I102" s="59"/>
      <c r="J102" s="65"/>
      <c r="K102" s="65"/>
      <c r="L102" s="48"/>
      <c r="M102" s="48"/>
      <c r="N102" s="30"/>
      <c r="O102" s="30"/>
      <c r="P102" s="30"/>
      <c r="Q102" s="30"/>
      <c r="R102" s="30">
        <f t="shared" si="4"/>
        <v>0</v>
      </c>
      <c r="S102" s="30">
        <f t="shared" si="5"/>
        <v>0</v>
      </c>
      <c r="T102" s="30"/>
      <c r="U102" s="21"/>
      <c r="V102" s="63"/>
      <c r="W102" s="30" t="str">
        <f t="shared" si="3"/>
        <v/>
      </c>
      <c r="X102" s="21"/>
    </row>
    <row r="103" spans="1:24" s="12" customFormat="1" ht="15.75" customHeight="1">
      <c r="A103" s="21">
        <v>97</v>
      </c>
      <c r="B103" s="65"/>
      <c r="C103" s="65"/>
      <c r="D103" s="59"/>
      <c r="E103" s="59"/>
      <c r="F103" s="59"/>
      <c r="G103" s="59"/>
      <c r="H103" s="59"/>
      <c r="I103" s="59"/>
      <c r="J103" s="65"/>
      <c r="K103" s="65"/>
      <c r="L103" s="48"/>
      <c r="M103" s="48"/>
      <c r="N103" s="30"/>
      <c r="O103" s="30"/>
      <c r="P103" s="30"/>
      <c r="Q103" s="30"/>
      <c r="R103" s="30">
        <f t="shared" si="4"/>
        <v>0</v>
      </c>
      <c r="S103" s="30">
        <f t="shared" si="5"/>
        <v>0</v>
      </c>
      <c r="T103" s="30"/>
      <c r="U103" s="21"/>
      <c r="V103" s="63"/>
      <c r="W103" s="30" t="str">
        <f t="shared" si="3"/>
        <v/>
      </c>
      <c r="X103" s="21"/>
    </row>
    <row r="104" spans="1:24" s="12" customFormat="1" ht="15.75" customHeight="1">
      <c r="A104" s="21">
        <v>98</v>
      </c>
      <c r="B104" s="65"/>
      <c r="C104" s="65"/>
      <c r="D104" s="59"/>
      <c r="E104" s="59"/>
      <c r="F104" s="59"/>
      <c r="G104" s="59"/>
      <c r="H104" s="59"/>
      <c r="I104" s="59"/>
      <c r="J104" s="65"/>
      <c r="K104" s="65"/>
      <c r="L104" s="48"/>
      <c r="M104" s="48"/>
      <c r="N104" s="30"/>
      <c r="O104" s="30"/>
      <c r="P104" s="30"/>
      <c r="Q104" s="30"/>
      <c r="R104" s="30">
        <f t="shared" si="4"/>
        <v>0</v>
      </c>
      <c r="S104" s="30">
        <f t="shared" si="5"/>
        <v>0</v>
      </c>
      <c r="T104" s="30"/>
      <c r="U104" s="21"/>
      <c r="V104" s="63"/>
      <c r="W104" s="30" t="str">
        <f t="shared" si="3"/>
        <v/>
      </c>
      <c r="X104" s="21"/>
    </row>
    <row r="105" spans="1:24" s="12" customFormat="1" ht="15.75" customHeight="1">
      <c r="A105" s="21">
        <v>99</v>
      </c>
      <c r="B105" s="65"/>
      <c r="C105" s="65"/>
      <c r="D105" s="59"/>
      <c r="E105" s="59"/>
      <c r="F105" s="59"/>
      <c r="G105" s="59"/>
      <c r="H105" s="59"/>
      <c r="I105" s="59"/>
      <c r="J105" s="65"/>
      <c r="K105" s="65"/>
      <c r="L105" s="48"/>
      <c r="M105" s="48"/>
      <c r="N105" s="30"/>
      <c r="O105" s="30"/>
      <c r="P105" s="30"/>
      <c r="Q105" s="30"/>
      <c r="R105" s="30">
        <f t="shared" si="4"/>
        <v>0</v>
      </c>
      <c r="S105" s="30">
        <f t="shared" si="5"/>
        <v>0</v>
      </c>
      <c r="T105" s="30"/>
      <c r="U105" s="21"/>
      <c r="V105" s="63"/>
      <c r="W105" s="30" t="str">
        <f t="shared" si="3"/>
        <v/>
      </c>
      <c r="X105" s="21"/>
    </row>
    <row r="106" spans="1:24" s="12" customFormat="1" ht="15.75" customHeight="1">
      <c r="A106" s="21">
        <v>100</v>
      </c>
      <c r="B106" s="65"/>
      <c r="C106" s="65"/>
      <c r="D106" s="59"/>
      <c r="E106" s="59"/>
      <c r="F106" s="59"/>
      <c r="G106" s="59"/>
      <c r="H106" s="59"/>
      <c r="I106" s="59"/>
      <c r="J106" s="65"/>
      <c r="K106" s="65"/>
      <c r="L106" s="48"/>
      <c r="M106" s="48"/>
      <c r="N106" s="30"/>
      <c r="O106" s="30"/>
      <c r="P106" s="30"/>
      <c r="Q106" s="30"/>
      <c r="R106" s="30">
        <f t="shared" si="4"/>
        <v>0</v>
      </c>
      <c r="S106" s="30">
        <f t="shared" si="5"/>
        <v>0</v>
      </c>
      <c r="T106" s="30"/>
      <c r="U106" s="21"/>
      <c r="V106" s="63"/>
      <c r="W106" s="30" t="str">
        <f t="shared" si="3"/>
        <v/>
      </c>
      <c r="X106" s="21"/>
    </row>
    <row r="107" spans="1:24" s="12" customFormat="1" ht="15.75" customHeight="1">
      <c r="A107" s="21">
        <v>101</v>
      </c>
      <c r="B107" s="65"/>
      <c r="C107" s="65"/>
      <c r="D107" s="59"/>
      <c r="E107" s="59"/>
      <c r="F107" s="59"/>
      <c r="G107" s="59"/>
      <c r="H107" s="59"/>
      <c r="I107" s="59"/>
      <c r="J107" s="65"/>
      <c r="K107" s="65"/>
      <c r="L107" s="48"/>
      <c r="M107" s="48"/>
      <c r="N107" s="30"/>
      <c r="O107" s="30"/>
      <c r="P107" s="30"/>
      <c r="Q107" s="30"/>
      <c r="R107" s="30">
        <f t="shared" si="4"/>
        <v>0</v>
      </c>
      <c r="S107" s="30">
        <f t="shared" si="5"/>
        <v>0</v>
      </c>
      <c r="T107" s="30"/>
      <c r="U107" s="21"/>
      <c r="V107" s="63"/>
      <c r="W107" s="30" t="str">
        <f t="shared" si="3"/>
        <v/>
      </c>
      <c r="X107" s="21"/>
    </row>
    <row r="108" spans="1:24" s="12" customFormat="1" ht="15.75" customHeight="1">
      <c r="A108" s="21">
        <v>102</v>
      </c>
      <c r="B108" s="65"/>
      <c r="C108" s="65"/>
      <c r="D108" s="59"/>
      <c r="E108" s="59"/>
      <c r="F108" s="59"/>
      <c r="G108" s="59"/>
      <c r="H108" s="59"/>
      <c r="I108" s="59"/>
      <c r="J108" s="65"/>
      <c r="K108" s="65"/>
      <c r="L108" s="48"/>
      <c r="M108" s="48"/>
      <c r="N108" s="30"/>
      <c r="O108" s="30"/>
      <c r="P108" s="30"/>
      <c r="Q108" s="30"/>
      <c r="R108" s="30">
        <f t="shared" si="4"/>
        <v>0</v>
      </c>
      <c r="S108" s="30">
        <f t="shared" si="5"/>
        <v>0</v>
      </c>
      <c r="T108" s="30"/>
      <c r="U108" s="21"/>
      <c r="V108" s="63"/>
      <c r="W108" s="30" t="str">
        <f t="shared" si="3"/>
        <v/>
      </c>
      <c r="X108" s="21"/>
    </row>
    <row r="109" spans="1:24" s="12" customFormat="1" ht="15.75" customHeight="1">
      <c r="A109" s="21">
        <v>103</v>
      </c>
      <c r="B109" s="65"/>
      <c r="C109" s="65"/>
      <c r="D109" s="59"/>
      <c r="E109" s="59"/>
      <c r="F109" s="59"/>
      <c r="G109" s="59"/>
      <c r="H109" s="59"/>
      <c r="I109" s="59"/>
      <c r="J109" s="65"/>
      <c r="K109" s="65"/>
      <c r="L109" s="48"/>
      <c r="M109" s="48"/>
      <c r="N109" s="30"/>
      <c r="O109" s="30"/>
      <c r="P109" s="30"/>
      <c r="Q109" s="30"/>
      <c r="R109" s="30">
        <f t="shared" si="4"/>
        <v>0</v>
      </c>
      <c r="S109" s="30">
        <f t="shared" si="5"/>
        <v>0</v>
      </c>
      <c r="T109" s="30"/>
      <c r="U109" s="21"/>
      <c r="V109" s="63"/>
      <c r="W109" s="30" t="str">
        <f t="shared" si="3"/>
        <v/>
      </c>
      <c r="X109" s="21"/>
    </row>
    <row r="110" spans="1:24" s="12" customFormat="1" ht="15.75" customHeight="1">
      <c r="A110" s="21">
        <v>104</v>
      </c>
      <c r="B110" s="65"/>
      <c r="C110" s="65"/>
      <c r="D110" s="59"/>
      <c r="E110" s="59"/>
      <c r="F110" s="59"/>
      <c r="G110" s="59"/>
      <c r="H110" s="59"/>
      <c r="I110" s="59"/>
      <c r="J110" s="65"/>
      <c r="K110" s="65"/>
      <c r="L110" s="48"/>
      <c r="M110" s="48"/>
      <c r="N110" s="30"/>
      <c r="O110" s="30"/>
      <c r="P110" s="30"/>
      <c r="Q110" s="30"/>
      <c r="R110" s="30">
        <f t="shared" si="4"/>
        <v>0</v>
      </c>
      <c r="S110" s="30">
        <f t="shared" si="5"/>
        <v>0</v>
      </c>
      <c r="T110" s="30"/>
      <c r="U110" s="21"/>
      <c r="V110" s="63"/>
      <c r="W110" s="30" t="str">
        <f t="shared" si="3"/>
        <v/>
      </c>
      <c r="X110" s="21"/>
    </row>
    <row r="111" spans="1:24" s="12" customFormat="1" ht="15.75" customHeight="1">
      <c r="A111" s="21">
        <v>105</v>
      </c>
      <c r="B111" s="65"/>
      <c r="C111" s="65"/>
      <c r="D111" s="59"/>
      <c r="E111" s="59"/>
      <c r="F111" s="59"/>
      <c r="G111" s="59"/>
      <c r="H111" s="59"/>
      <c r="I111" s="59"/>
      <c r="J111" s="65"/>
      <c r="K111" s="65"/>
      <c r="L111" s="48"/>
      <c r="M111" s="48"/>
      <c r="N111" s="30"/>
      <c r="O111" s="30"/>
      <c r="P111" s="30"/>
      <c r="Q111" s="30"/>
      <c r="R111" s="30">
        <f t="shared" si="4"/>
        <v>0</v>
      </c>
      <c r="S111" s="30">
        <f t="shared" si="5"/>
        <v>0</v>
      </c>
      <c r="T111" s="30"/>
      <c r="U111" s="21"/>
      <c r="V111" s="63"/>
      <c r="W111" s="30" t="str">
        <f t="shared" si="3"/>
        <v/>
      </c>
      <c r="X111" s="21"/>
    </row>
    <row r="112" spans="1:24" s="12" customFormat="1" ht="15.75" customHeight="1">
      <c r="A112" s="21">
        <v>106</v>
      </c>
      <c r="B112" s="65"/>
      <c r="C112" s="65"/>
      <c r="D112" s="59"/>
      <c r="E112" s="59"/>
      <c r="F112" s="59"/>
      <c r="G112" s="59"/>
      <c r="H112" s="59"/>
      <c r="I112" s="59"/>
      <c r="J112" s="65"/>
      <c r="K112" s="65"/>
      <c r="L112" s="48"/>
      <c r="M112" s="48"/>
      <c r="N112" s="30"/>
      <c r="O112" s="30"/>
      <c r="P112" s="30"/>
      <c r="Q112" s="30"/>
      <c r="R112" s="30">
        <f t="shared" si="4"/>
        <v>0</v>
      </c>
      <c r="S112" s="30">
        <f t="shared" si="5"/>
        <v>0</v>
      </c>
      <c r="T112" s="30"/>
      <c r="U112" s="21"/>
      <c r="V112" s="63"/>
      <c r="W112" s="30" t="str">
        <f t="shared" si="3"/>
        <v/>
      </c>
      <c r="X112" s="21"/>
    </row>
    <row r="113" spans="1:24" s="12" customFormat="1" ht="15.75" customHeight="1">
      <c r="A113" s="21">
        <v>107</v>
      </c>
      <c r="B113" s="65"/>
      <c r="C113" s="65"/>
      <c r="D113" s="59"/>
      <c r="E113" s="59"/>
      <c r="F113" s="59"/>
      <c r="G113" s="59"/>
      <c r="H113" s="59"/>
      <c r="I113" s="59"/>
      <c r="J113" s="65"/>
      <c r="K113" s="65"/>
      <c r="L113" s="48"/>
      <c r="M113" s="48"/>
      <c r="N113" s="30"/>
      <c r="O113" s="30"/>
      <c r="P113" s="30"/>
      <c r="Q113" s="30"/>
      <c r="R113" s="30">
        <f t="shared" si="4"/>
        <v>0</v>
      </c>
      <c r="S113" s="30">
        <f t="shared" si="5"/>
        <v>0</v>
      </c>
      <c r="T113" s="30"/>
      <c r="U113" s="21"/>
      <c r="V113" s="63"/>
      <c r="W113" s="30" t="str">
        <f t="shared" si="3"/>
        <v/>
      </c>
      <c r="X113" s="21"/>
    </row>
    <row r="114" spans="1:24" s="12" customFormat="1" ht="15.75" customHeight="1">
      <c r="A114" s="21">
        <v>108</v>
      </c>
      <c r="B114" s="65"/>
      <c r="C114" s="65"/>
      <c r="D114" s="59"/>
      <c r="E114" s="59"/>
      <c r="F114" s="59"/>
      <c r="G114" s="59"/>
      <c r="H114" s="59"/>
      <c r="I114" s="59"/>
      <c r="J114" s="65"/>
      <c r="K114" s="65"/>
      <c r="L114" s="48"/>
      <c r="M114" s="48"/>
      <c r="N114" s="30"/>
      <c r="O114" s="30"/>
      <c r="P114" s="30"/>
      <c r="Q114" s="30"/>
      <c r="R114" s="30">
        <f t="shared" si="4"/>
        <v>0</v>
      </c>
      <c r="S114" s="30">
        <f t="shared" si="5"/>
        <v>0</v>
      </c>
      <c r="T114" s="30"/>
      <c r="U114" s="21"/>
      <c r="V114" s="63"/>
      <c r="W114" s="30" t="str">
        <f t="shared" si="3"/>
        <v/>
      </c>
      <c r="X114" s="21"/>
    </row>
    <row r="115" spans="1:24" s="12" customFormat="1" ht="15.75" customHeight="1">
      <c r="A115" s="21">
        <v>109</v>
      </c>
      <c r="B115" s="65"/>
      <c r="C115" s="65"/>
      <c r="D115" s="59"/>
      <c r="E115" s="59"/>
      <c r="F115" s="59"/>
      <c r="G115" s="59"/>
      <c r="H115" s="59"/>
      <c r="I115" s="59"/>
      <c r="J115" s="65"/>
      <c r="K115" s="65"/>
      <c r="L115" s="48"/>
      <c r="M115" s="48"/>
      <c r="N115" s="30"/>
      <c r="O115" s="30"/>
      <c r="P115" s="30"/>
      <c r="Q115" s="30"/>
      <c r="R115" s="30">
        <f t="shared" si="4"/>
        <v>0</v>
      </c>
      <c r="S115" s="30">
        <f t="shared" si="5"/>
        <v>0</v>
      </c>
      <c r="T115" s="30"/>
      <c r="U115" s="21"/>
      <c r="V115" s="63"/>
      <c r="W115" s="30" t="str">
        <f t="shared" si="3"/>
        <v/>
      </c>
      <c r="X115" s="21"/>
    </row>
    <row r="116" spans="1:24" s="12" customFormat="1" ht="15.75" customHeight="1">
      <c r="A116" s="21">
        <v>110</v>
      </c>
      <c r="B116" s="65"/>
      <c r="C116" s="65"/>
      <c r="D116" s="59"/>
      <c r="E116" s="59"/>
      <c r="F116" s="59"/>
      <c r="G116" s="59"/>
      <c r="H116" s="59"/>
      <c r="I116" s="59"/>
      <c r="J116" s="65"/>
      <c r="K116" s="65"/>
      <c r="L116" s="48"/>
      <c r="M116" s="48"/>
      <c r="N116" s="30"/>
      <c r="O116" s="30"/>
      <c r="P116" s="30"/>
      <c r="Q116" s="30"/>
      <c r="R116" s="30">
        <f t="shared" si="4"/>
        <v>0</v>
      </c>
      <c r="S116" s="30">
        <f t="shared" si="5"/>
        <v>0</v>
      </c>
      <c r="T116" s="30"/>
      <c r="U116" s="21"/>
      <c r="V116" s="63"/>
      <c r="W116" s="30" t="str">
        <f t="shared" si="3"/>
        <v/>
      </c>
      <c r="X116" s="21"/>
    </row>
    <row r="117" spans="1:24" s="12" customFormat="1" ht="15.75" customHeight="1">
      <c r="A117" s="21">
        <v>111</v>
      </c>
      <c r="B117" s="65"/>
      <c r="C117" s="65"/>
      <c r="D117" s="59"/>
      <c r="E117" s="59"/>
      <c r="F117" s="59"/>
      <c r="G117" s="59"/>
      <c r="H117" s="59"/>
      <c r="I117" s="59"/>
      <c r="J117" s="65"/>
      <c r="K117" s="65"/>
      <c r="L117" s="48"/>
      <c r="M117" s="48"/>
      <c r="N117" s="30"/>
      <c r="O117" s="30"/>
      <c r="P117" s="30"/>
      <c r="Q117" s="30"/>
      <c r="R117" s="30">
        <f t="shared" si="4"/>
        <v>0</v>
      </c>
      <c r="S117" s="30">
        <f t="shared" si="5"/>
        <v>0</v>
      </c>
      <c r="T117" s="30"/>
      <c r="U117" s="21"/>
      <c r="V117" s="63"/>
      <c r="W117" s="30" t="str">
        <f t="shared" si="3"/>
        <v/>
      </c>
      <c r="X117" s="21"/>
    </row>
    <row r="118" spans="1:24" s="12" customFormat="1" ht="15.75" customHeight="1">
      <c r="A118" s="21">
        <v>112</v>
      </c>
      <c r="B118" s="65"/>
      <c r="C118" s="65"/>
      <c r="D118" s="59"/>
      <c r="E118" s="59"/>
      <c r="F118" s="59"/>
      <c r="G118" s="59"/>
      <c r="H118" s="59"/>
      <c r="I118" s="59"/>
      <c r="J118" s="65"/>
      <c r="K118" s="65"/>
      <c r="L118" s="48"/>
      <c r="M118" s="48"/>
      <c r="N118" s="30"/>
      <c r="O118" s="30"/>
      <c r="P118" s="30"/>
      <c r="Q118" s="30"/>
      <c r="R118" s="30">
        <f t="shared" si="4"/>
        <v>0</v>
      </c>
      <c r="S118" s="30">
        <f t="shared" si="5"/>
        <v>0</v>
      </c>
      <c r="T118" s="30"/>
      <c r="U118" s="21"/>
      <c r="V118" s="63"/>
      <c r="W118" s="30" t="str">
        <f t="shared" si="3"/>
        <v/>
      </c>
      <c r="X118" s="21"/>
    </row>
    <row r="119" spans="1:24" s="12" customFormat="1" ht="15.75" customHeight="1">
      <c r="A119" s="21">
        <v>113</v>
      </c>
      <c r="B119" s="65"/>
      <c r="C119" s="65"/>
      <c r="D119" s="59"/>
      <c r="E119" s="59"/>
      <c r="F119" s="59"/>
      <c r="G119" s="59"/>
      <c r="H119" s="59"/>
      <c r="I119" s="59"/>
      <c r="J119" s="65"/>
      <c r="K119" s="65"/>
      <c r="L119" s="48"/>
      <c r="M119" s="48"/>
      <c r="N119" s="30"/>
      <c r="O119" s="30"/>
      <c r="P119" s="30"/>
      <c r="Q119" s="30"/>
      <c r="R119" s="30">
        <f t="shared" si="4"/>
        <v>0</v>
      </c>
      <c r="S119" s="30">
        <f t="shared" si="5"/>
        <v>0</v>
      </c>
      <c r="T119" s="30"/>
      <c r="U119" s="21"/>
      <c r="V119" s="63"/>
      <c r="W119" s="30" t="str">
        <f t="shared" si="3"/>
        <v/>
      </c>
      <c r="X119" s="21"/>
    </row>
    <row r="120" spans="1:24" s="12" customFormat="1" ht="15.75" customHeight="1">
      <c r="A120" s="21">
        <v>114</v>
      </c>
      <c r="B120" s="65"/>
      <c r="C120" s="65"/>
      <c r="D120" s="59"/>
      <c r="E120" s="59"/>
      <c r="F120" s="59"/>
      <c r="G120" s="59"/>
      <c r="H120" s="59"/>
      <c r="I120" s="59"/>
      <c r="J120" s="65"/>
      <c r="K120" s="65"/>
      <c r="L120" s="48"/>
      <c r="M120" s="48"/>
      <c r="N120" s="30"/>
      <c r="O120" s="30"/>
      <c r="P120" s="30"/>
      <c r="Q120" s="30"/>
      <c r="R120" s="30">
        <f t="shared" si="4"/>
        <v>0</v>
      </c>
      <c r="S120" s="30">
        <f t="shared" si="5"/>
        <v>0</v>
      </c>
      <c r="T120" s="30"/>
      <c r="U120" s="21"/>
      <c r="V120" s="63"/>
      <c r="W120" s="30" t="str">
        <f t="shared" si="3"/>
        <v/>
      </c>
      <c r="X120" s="21"/>
    </row>
    <row r="121" spans="1:24" s="12" customFormat="1" ht="15.75" customHeight="1">
      <c r="A121" s="21">
        <v>115</v>
      </c>
      <c r="B121" s="65"/>
      <c r="C121" s="65"/>
      <c r="D121" s="59"/>
      <c r="E121" s="59"/>
      <c r="F121" s="59"/>
      <c r="G121" s="59"/>
      <c r="H121" s="59"/>
      <c r="I121" s="59"/>
      <c r="J121" s="65"/>
      <c r="K121" s="65"/>
      <c r="L121" s="48"/>
      <c r="M121" s="48"/>
      <c r="N121" s="30"/>
      <c r="O121" s="30"/>
      <c r="P121" s="30"/>
      <c r="Q121" s="30"/>
      <c r="R121" s="30">
        <f t="shared" si="4"/>
        <v>0</v>
      </c>
      <c r="S121" s="30">
        <f t="shared" si="5"/>
        <v>0</v>
      </c>
      <c r="T121" s="30"/>
      <c r="U121" s="21"/>
      <c r="V121" s="63"/>
      <c r="W121" s="30" t="str">
        <f t="shared" si="3"/>
        <v/>
      </c>
      <c r="X121" s="21"/>
    </row>
    <row r="122" spans="1:24" s="12" customFormat="1" ht="15.75" customHeight="1">
      <c r="A122" s="21">
        <v>116</v>
      </c>
      <c r="B122" s="65"/>
      <c r="C122" s="65"/>
      <c r="D122" s="59"/>
      <c r="E122" s="59"/>
      <c r="F122" s="59"/>
      <c r="G122" s="59"/>
      <c r="H122" s="59"/>
      <c r="I122" s="59"/>
      <c r="J122" s="65"/>
      <c r="K122" s="65"/>
      <c r="L122" s="48"/>
      <c r="M122" s="48"/>
      <c r="N122" s="30"/>
      <c r="O122" s="30"/>
      <c r="P122" s="30"/>
      <c r="Q122" s="30"/>
      <c r="R122" s="30">
        <f t="shared" si="4"/>
        <v>0</v>
      </c>
      <c r="S122" s="30">
        <f t="shared" si="5"/>
        <v>0</v>
      </c>
      <c r="T122" s="30"/>
      <c r="U122" s="21"/>
      <c r="V122" s="63"/>
      <c r="W122" s="30" t="str">
        <f t="shared" si="3"/>
        <v/>
      </c>
      <c r="X122" s="21"/>
    </row>
    <row r="123" spans="1:24" s="12" customFormat="1" ht="15.75" customHeight="1">
      <c r="A123" s="21">
        <v>117</v>
      </c>
      <c r="B123" s="65"/>
      <c r="C123" s="65"/>
      <c r="D123" s="59"/>
      <c r="E123" s="59"/>
      <c r="F123" s="59"/>
      <c r="G123" s="59"/>
      <c r="H123" s="59"/>
      <c r="I123" s="59"/>
      <c r="J123" s="65"/>
      <c r="K123" s="65"/>
      <c r="L123" s="48"/>
      <c r="M123" s="48"/>
      <c r="N123" s="30"/>
      <c r="O123" s="30"/>
      <c r="P123" s="30"/>
      <c r="Q123" s="30"/>
      <c r="R123" s="30">
        <f t="shared" si="4"/>
        <v>0</v>
      </c>
      <c r="S123" s="30">
        <f t="shared" si="5"/>
        <v>0</v>
      </c>
      <c r="T123" s="30"/>
      <c r="U123" s="21"/>
      <c r="V123" s="63"/>
      <c r="W123" s="30" t="str">
        <f t="shared" si="3"/>
        <v/>
      </c>
      <c r="X123" s="21"/>
    </row>
    <row r="124" spans="1:24" s="12" customFormat="1" ht="15.75" customHeight="1">
      <c r="A124" s="21">
        <v>118</v>
      </c>
      <c r="B124" s="65"/>
      <c r="C124" s="65"/>
      <c r="D124" s="59"/>
      <c r="E124" s="59"/>
      <c r="F124" s="59"/>
      <c r="G124" s="59"/>
      <c r="H124" s="59"/>
      <c r="I124" s="59"/>
      <c r="J124" s="65"/>
      <c r="K124" s="65"/>
      <c r="L124" s="48"/>
      <c r="M124" s="48"/>
      <c r="N124" s="30"/>
      <c r="O124" s="30"/>
      <c r="P124" s="30"/>
      <c r="Q124" s="30"/>
      <c r="R124" s="30">
        <f t="shared" si="4"/>
        <v>0</v>
      </c>
      <c r="S124" s="30">
        <f t="shared" si="5"/>
        <v>0</v>
      </c>
      <c r="T124" s="30"/>
      <c r="U124" s="21"/>
      <c r="V124" s="63"/>
      <c r="W124" s="30" t="str">
        <f t="shared" si="3"/>
        <v/>
      </c>
      <c r="X124" s="21"/>
    </row>
    <row r="125" spans="1:24" s="12" customFormat="1" ht="15.75" customHeight="1">
      <c r="A125" s="21">
        <v>119</v>
      </c>
      <c r="B125" s="65"/>
      <c r="C125" s="65"/>
      <c r="D125" s="59"/>
      <c r="E125" s="59"/>
      <c r="F125" s="59"/>
      <c r="G125" s="59"/>
      <c r="H125" s="59"/>
      <c r="I125" s="59"/>
      <c r="J125" s="65"/>
      <c r="K125" s="65"/>
      <c r="L125" s="48"/>
      <c r="M125" s="48"/>
      <c r="N125" s="30"/>
      <c r="O125" s="30"/>
      <c r="P125" s="30"/>
      <c r="Q125" s="30"/>
      <c r="R125" s="30">
        <f t="shared" si="4"/>
        <v>0</v>
      </c>
      <c r="S125" s="30">
        <f t="shared" si="5"/>
        <v>0</v>
      </c>
      <c r="T125" s="30"/>
      <c r="U125" s="21"/>
      <c r="V125" s="63"/>
      <c r="W125" s="30" t="str">
        <f t="shared" si="3"/>
        <v/>
      </c>
      <c r="X125" s="21"/>
    </row>
    <row r="126" spans="1:24" s="12" customFormat="1" ht="15.75" customHeight="1">
      <c r="A126" s="21">
        <v>120</v>
      </c>
      <c r="B126" s="65"/>
      <c r="C126" s="65"/>
      <c r="D126" s="59"/>
      <c r="E126" s="59"/>
      <c r="F126" s="59"/>
      <c r="G126" s="59"/>
      <c r="H126" s="59"/>
      <c r="I126" s="59"/>
      <c r="J126" s="65"/>
      <c r="K126" s="65"/>
      <c r="L126" s="48"/>
      <c r="M126" s="48"/>
      <c r="N126" s="30"/>
      <c r="O126" s="30"/>
      <c r="P126" s="30"/>
      <c r="Q126" s="30"/>
      <c r="R126" s="30">
        <f t="shared" si="4"/>
        <v>0</v>
      </c>
      <c r="S126" s="30">
        <f t="shared" si="5"/>
        <v>0</v>
      </c>
      <c r="T126" s="30"/>
      <c r="U126" s="21"/>
      <c r="V126" s="63"/>
      <c r="W126" s="30" t="str">
        <f t="shared" si="3"/>
        <v/>
      </c>
      <c r="X126" s="21"/>
    </row>
    <row r="127" spans="1:24" s="12" customFormat="1" ht="15.75" customHeight="1">
      <c r="A127" s="21">
        <v>121</v>
      </c>
      <c r="B127" s="65"/>
      <c r="C127" s="65"/>
      <c r="D127" s="59"/>
      <c r="E127" s="59"/>
      <c r="F127" s="59"/>
      <c r="G127" s="59"/>
      <c r="H127" s="59"/>
      <c r="I127" s="59"/>
      <c r="J127" s="65"/>
      <c r="K127" s="65"/>
      <c r="L127" s="48"/>
      <c r="M127" s="48"/>
      <c r="N127" s="30"/>
      <c r="O127" s="30"/>
      <c r="P127" s="30"/>
      <c r="Q127" s="30"/>
      <c r="R127" s="30">
        <f t="shared" si="4"/>
        <v>0</v>
      </c>
      <c r="S127" s="30">
        <f t="shared" si="5"/>
        <v>0</v>
      </c>
      <c r="T127" s="30"/>
      <c r="U127" s="21"/>
      <c r="V127" s="63"/>
      <c r="W127" s="30" t="str">
        <f t="shared" si="3"/>
        <v/>
      </c>
      <c r="X127" s="21"/>
    </row>
    <row r="128" spans="1:24" s="12" customFormat="1" ht="15.75" customHeight="1">
      <c r="A128" s="21">
        <v>122</v>
      </c>
      <c r="B128" s="65"/>
      <c r="C128" s="65"/>
      <c r="D128" s="59"/>
      <c r="E128" s="59"/>
      <c r="F128" s="59"/>
      <c r="G128" s="59"/>
      <c r="H128" s="59"/>
      <c r="I128" s="59"/>
      <c r="J128" s="65"/>
      <c r="K128" s="65"/>
      <c r="L128" s="48"/>
      <c r="M128" s="48"/>
      <c r="N128" s="30"/>
      <c r="O128" s="30"/>
      <c r="P128" s="30"/>
      <c r="Q128" s="30"/>
      <c r="R128" s="30">
        <f t="shared" si="4"/>
        <v>0</v>
      </c>
      <c r="S128" s="30">
        <f t="shared" si="5"/>
        <v>0</v>
      </c>
      <c r="T128" s="30"/>
      <c r="U128" s="21"/>
      <c r="V128" s="63"/>
      <c r="W128" s="30" t="str">
        <f t="shared" si="3"/>
        <v/>
      </c>
      <c r="X128" s="21"/>
    </row>
    <row r="129" spans="1:24" s="12" customFormat="1" ht="15.75" customHeight="1">
      <c r="A129" s="21">
        <v>123</v>
      </c>
      <c r="B129" s="65"/>
      <c r="C129" s="65"/>
      <c r="D129" s="59"/>
      <c r="E129" s="59"/>
      <c r="F129" s="59"/>
      <c r="G129" s="59"/>
      <c r="H129" s="59"/>
      <c r="I129" s="59"/>
      <c r="J129" s="65"/>
      <c r="K129" s="65"/>
      <c r="L129" s="48"/>
      <c r="M129" s="48"/>
      <c r="N129" s="30"/>
      <c r="O129" s="30"/>
      <c r="P129" s="30"/>
      <c r="Q129" s="30"/>
      <c r="R129" s="30">
        <f t="shared" si="4"/>
        <v>0</v>
      </c>
      <c r="S129" s="30">
        <f t="shared" si="5"/>
        <v>0</v>
      </c>
      <c r="T129" s="30"/>
      <c r="U129" s="21"/>
      <c r="V129" s="63"/>
      <c r="W129" s="30" t="str">
        <f t="shared" si="3"/>
        <v/>
      </c>
      <c r="X129" s="21"/>
    </row>
    <row r="130" spans="1:24" s="12" customFormat="1" ht="15.75" customHeight="1">
      <c r="A130" s="21">
        <v>124</v>
      </c>
      <c r="B130" s="65"/>
      <c r="C130" s="65"/>
      <c r="D130" s="59"/>
      <c r="E130" s="59"/>
      <c r="F130" s="59"/>
      <c r="G130" s="59"/>
      <c r="H130" s="59"/>
      <c r="I130" s="59"/>
      <c r="J130" s="65"/>
      <c r="K130" s="65"/>
      <c r="L130" s="48"/>
      <c r="M130" s="48"/>
      <c r="N130" s="30"/>
      <c r="O130" s="30"/>
      <c r="P130" s="30"/>
      <c r="Q130" s="30"/>
      <c r="R130" s="30">
        <f t="shared" si="4"/>
        <v>0</v>
      </c>
      <c r="S130" s="30">
        <f t="shared" si="5"/>
        <v>0</v>
      </c>
      <c r="T130" s="30"/>
      <c r="U130" s="21"/>
      <c r="V130" s="63"/>
      <c r="W130" s="30" t="str">
        <f t="shared" si="3"/>
        <v/>
      </c>
      <c r="X130" s="21"/>
    </row>
    <row r="131" spans="1:24" s="12" customFormat="1" ht="15.75" customHeight="1">
      <c r="A131" s="21">
        <v>125</v>
      </c>
      <c r="B131" s="65"/>
      <c r="C131" s="65"/>
      <c r="D131" s="59"/>
      <c r="E131" s="59"/>
      <c r="F131" s="59"/>
      <c r="G131" s="59"/>
      <c r="H131" s="59"/>
      <c r="I131" s="59"/>
      <c r="J131" s="65"/>
      <c r="K131" s="65"/>
      <c r="L131" s="48"/>
      <c r="M131" s="48"/>
      <c r="N131" s="30"/>
      <c r="O131" s="30"/>
      <c r="P131" s="30"/>
      <c r="Q131" s="30"/>
      <c r="R131" s="30">
        <f t="shared" si="4"/>
        <v>0</v>
      </c>
      <c r="S131" s="30">
        <f t="shared" si="5"/>
        <v>0</v>
      </c>
      <c r="T131" s="30"/>
      <c r="U131" s="21"/>
      <c r="V131" s="63"/>
      <c r="W131" s="30" t="str">
        <f t="shared" si="3"/>
        <v/>
      </c>
      <c r="X131" s="21"/>
    </row>
    <row r="132" spans="1:24" s="12" customFormat="1" ht="15.75" customHeight="1">
      <c r="A132" s="21">
        <v>126</v>
      </c>
      <c r="B132" s="65"/>
      <c r="C132" s="65"/>
      <c r="D132" s="59"/>
      <c r="E132" s="59"/>
      <c r="F132" s="59"/>
      <c r="G132" s="59"/>
      <c r="H132" s="59"/>
      <c r="I132" s="59"/>
      <c r="J132" s="65"/>
      <c r="K132" s="65"/>
      <c r="L132" s="48"/>
      <c r="M132" s="48"/>
      <c r="N132" s="30"/>
      <c r="O132" s="30"/>
      <c r="P132" s="30"/>
      <c r="Q132" s="30"/>
      <c r="R132" s="30">
        <f t="shared" si="4"/>
        <v>0</v>
      </c>
      <c r="S132" s="30">
        <f t="shared" si="5"/>
        <v>0</v>
      </c>
      <c r="T132" s="30"/>
      <c r="U132" s="21"/>
      <c r="V132" s="63"/>
      <c r="W132" s="30" t="str">
        <f t="shared" si="3"/>
        <v/>
      </c>
      <c r="X132" s="21"/>
    </row>
    <row r="133" spans="1:24" s="12" customFormat="1" ht="15.75" customHeight="1">
      <c r="A133" s="21">
        <v>127</v>
      </c>
      <c r="B133" s="65"/>
      <c r="C133" s="65"/>
      <c r="D133" s="59"/>
      <c r="E133" s="59"/>
      <c r="F133" s="59"/>
      <c r="G133" s="59"/>
      <c r="H133" s="59"/>
      <c r="I133" s="59"/>
      <c r="J133" s="65"/>
      <c r="K133" s="65"/>
      <c r="L133" s="48"/>
      <c r="M133" s="48"/>
      <c r="N133" s="30"/>
      <c r="O133" s="30"/>
      <c r="P133" s="30"/>
      <c r="Q133" s="30"/>
      <c r="R133" s="30">
        <f t="shared" si="4"/>
        <v>0</v>
      </c>
      <c r="S133" s="30">
        <f t="shared" si="5"/>
        <v>0</v>
      </c>
      <c r="T133" s="30"/>
      <c r="U133" s="21"/>
      <c r="V133" s="63"/>
      <c r="W133" s="30" t="str">
        <f t="shared" si="3"/>
        <v/>
      </c>
      <c r="X133" s="21"/>
    </row>
    <row r="134" spans="1:24" s="12" customFormat="1" ht="15.75" customHeight="1">
      <c r="A134" s="21">
        <v>128</v>
      </c>
      <c r="B134" s="65"/>
      <c r="C134" s="65"/>
      <c r="D134" s="59"/>
      <c r="E134" s="59"/>
      <c r="F134" s="59"/>
      <c r="G134" s="59"/>
      <c r="H134" s="59"/>
      <c r="I134" s="59"/>
      <c r="J134" s="65"/>
      <c r="K134" s="65"/>
      <c r="L134" s="48"/>
      <c r="M134" s="48"/>
      <c r="N134" s="30"/>
      <c r="O134" s="30"/>
      <c r="P134" s="30"/>
      <c r="Q134" s="30"/>
      <c r="R134" s="30">
        <f t="shared" si="4"/>
        <v>0</v>
      </c>
      <c r="S134" s="30">
        <f t="shared" si="5"/>
        <v>0</v>
      </c>
      <c r="T134" s="30"/>
      <c r="U134" s="21"/>
      <c r="V134" s="63"/>
      <c r="W134" s="30" t="str">
        <f t="shared" si="3"/>
        <v/>
      </c>
      <c r="X134" s="21"/>
    </row>
    <row r="135" spans="1:24" s="12" customFormat="1" ht="15.75" customHeight="1">
      <c r="A135" s="21">
        <v>129</v>
      </c>
      <c r="B135" s="65"/>
      <c r="C135" s="65"/>
      <c r="D135" s="59"/>
      <c r="E135" s="59"/>
      <c r="F135" s="59"/>
      <c r="G135" s="59"/>
      <c r="H135" s="59"/>
      <c r="I135" s="59"/>
      <c r="J135" s="65"/>
      <c r="K135" s="65"/>
      <c r="L135" s="48"/>
      <c r="M135" s="48"/>
      <c r="N135" s="30"/>
      <c r="O135" s="30"/>
      <c r="P135" s="30"/>
      <c r="Q135" s="30"/>
      <c r="R135" s="30">
        <f t="shared" si="4"/>
        <v>0</v>
      </c>
      <c r="S135" s="30">
        <f t="shared" si="5"/>
        <v>0</v>
      </c>
      <c r="T135" s="30"/>
      <c r="U135" s="21"/>
      <c r="V135" s="63"/>
      <c r="W135" s="30" t="str">
        <f t="shared" ref="W135:W198" si="6">IF(S135=0,"",(V135-S135)/S135*100)</f>
        <v/>
      </c>
      <c r="X135" s="21"/>
    </row>
    <row r="136" spans="1:24" s="12" customFormat="1" ht="15.75" customHeight="1">
      <c r="A136" s="21">
        <v>130</v>
      </c>
      <c r="B136" s="65"/>
      <c r="C136" s="65"/>
      <c r="D136" s="59"/>
      <c r="E136" s="59"/>
      <c r="F136" s="59"/>
      <c r="G136" s="59"/>
      <c r="H136" s="59"/>
      <c r="I136" s="59"/>
      <c r="J136" s="65"/>
      <c r="K136" s="65"/>
      <c r="L136" s="48"/>
      <c r="M136" s="48"/>
      <c r="N136" s="30"/>
      <c r="O136" s="30"/>
      <c r="P136" s="30"/>
      <c r="Q136" s="30"/>
      <c r="R136" s="30">
        <f t="shared" ref="R136:R199" si="7">N136+P136</f>
        <v>0</v>
      </c>
      <c r="S136" s="30">
        <f t="shared" ref="S136:S199" si="8">O136+Q136</f>
        <v>0</v>
      </c>
      <c r="T136" s="30"/>
      <c r="U136" s="21"/>
      <c r="V136" s="63"/>
      <c r="W136" s="30" t="str">
        <f t="shared" si="6"/>
        <v/>
      </c>
      <c r="X136" s="21"/>
    </row>
    <row r="137" spans="1:24" s="12" customFormat="1" ht="15.75" customHeight="1">
      <c r="A137" s="21">
        <v>131</v>
      </c>
      <c r="B137" s="65"/>
      <c r="C137" s="65"/>
      <c r="D137" s="59"/>
      <c r="E137" s="59"/>
      <c r="F137" s="59"/>
      <c r="G137" s="59"/>
      <c r="H137" s="59"/>
      <c r="I137" s="59"/>
      <c r="J137" s="65"/>
      <c r="K137" s="65"/>
      <c r="L137" s="48"/>
      <c r="M137" s="48"/>
      <c r="N137" s="30"/>
      <c r="O137" s="30"/>
      <c r="P137" s="30"/>
      <c r="Q137" s="30"/>
      <c r="R137" s="30">
        <f t="shared" si="7"/>
        <v>0</v>
      </c>
      <c r="S137" s="30">
        <f t="shared" si="8"/>
        <v>0</v>
      </c>
      <c r="T137" s="30"/>
      <c r="U137" s="21"/>
      <c r="V137" s="63"/>
      <c r="W137" s="30" t="str">
        <f t="shared" si="6"/>
        <v/>
      </c>
      <c r="X137" s="21"/>
    </row>
    <row r="138" spans="1:24" s="12" customFormat="1" ht="15.75" customHeight="1">
      <c r="A138" s="21">
        <v>132</v>
      </c>
      <c r="B138" s="65"/>
      <c r="C138" s="65"/>
      <c r="D138" s="59"/>
      <c r="E138" s="59"/>
      <c r="F138" s="59"/>
      <c r="G138" s="59"/>
      <c r="H138" s="59"/>
      <c r="I138" s="59"/>
      <c r="J138" s="65"/>
      <c r="K138" s="65"/>
      <c r="L138" s="48"/>
      <c r="M138" s="48"/>
      <c r="N138" s="30"/>
      <c r="O138" s="30"/>
      <c r="P138" s="30"/>
      <c r="Q138" s="30"/>
      <c r="R138" s="30">
        <f t="shared" si="7"/>
        <v>0</v>
      </c>
      <c r="S138" s="30">
        <f t="shared" si="8"/>
        <v>0</v>
      </c>
      <c r="T138" s="30"/>
      <c r="U138" s="21"/>
      <c r="V138" s="63"/>
      <c r="W138" s="30" t="str">
        <f t="shared" si="6"/>
        <v/>
      </c>
      <c r="X138" s="21"/>
    </row>
    <row r="139" spans="1:24" s="12" customFormat="1" ht="15.75" customHeight="1">
      <c r="A139" s="21">
        <v>133</v>
      </c>
      <c r="B139" s="65"/>
      <c r="C139" s="65"/>
      <c r="D139" s="59"/>
      <c r="E139" s="59"/>
      <c r="F139" s="59"/>
      <c r="G139" s="59"/>
      <c r="H139" s="59"/>
      <c r="I139" s="59"/>
      <c r="J139" s="65"/>
      <c r="K139" s="65"/>
      <c r="L139" s="48"/>
      <c r="M139" s="48"/>
      <c r="N139" s="30"/>
      <c r="O139" s="30"/>
      <c r="P139" s="30"/>
      <c r="Q139" s="30"/>
      <c r="R139" s="30">
        <f t="shared" si="7"/>
        <v>0</v>
      </c>
      <c r="S139" s="30">
        <f t="shared" si="8"/>
        <v>0</v>
      </c>
      <c r="T139" s="30"/>
      <c r="U139" s="21"/>
      <c r="V139" s="63"/>
      <c r="W139" s="30" t="str">
        <f t="shared" si="6"/>
        <v/>
      </c>
      <c r="X139" s="21"/>
    </row>
    <row r="140" spans="1:24" s="12" customFormat="1" ht="15.75" customHeight="1">
      <c r="A140" s="21">
        <v>134</v>
      </c>
      <c r="B140" s="65"/>
      <c r="C140" s="65"/>
      <c r="D140" s="59"/>
      <c r="E140" s="59"/>
      <c r="F140" s="59"/>
      <c r="G140" s="59"/>
      <c r="H140" s="59"/>
      <c r="I140" s="59"/>
      <c r="J140" s="65"/>
      <c r="K140" s="65"/>
      <c r="L140" s="48"/>
      <c r="M140" s="48"/>
      <c r="N140" s="30"/>
      <c r="O140" s="30"/>
      <c r="P140" s="30"/>
      <c r="Q140" s="30"/>
      <c r="R140" s="30">
        <f t="shared" si="7"/>
        <v>0</v>
      </c>
      <c r="S140" s="30">
        <f t="shared" si="8"/>
        <v>0</v>
      </c>
      <c r="T140" s="30"/>
      <c r="U140" s="21"/>
      <c r="V140" s="63"/>
      <c r="W140" s="30" t="str">
        <f t="shared" si="6"/>
        <v/>
      </c>
      <c r="X140" s="21"/>
    </row>
    <row r="141" spans="1:24" s="12" customFormat="1" ht="15.75" customHeight="1">
      <c r="A141" s="21">
        <v>135</v>
      </c>
      <c r="B141" s="65"/>
      <c r="C141" s="65"/>
      <c r="D141" s="59"/>
      <c r="E141" s="59"/>
      <c r="F141" s="59"/>
      <c r="G141" s="59"/>
      <c r="H141" s="59"/>
      <c r="I141" s="59"/>
      <c r="J141" s="65"/>
      <c r="K141" s="65"/>
      <c r="L141" s="48"/>
      <c r="M141" s="48"/>
      <c r="N141" s="30"/>
      <c r="O141" s="30"/>
      <c r="P141" s="30"/>
      <c r="Q141" s="30"/>
      <c r="R141" s="30">
        <f t="shared" si="7"/>
        <v>0</v>
      </c>
      <c r="S141" s="30">
        <f t="shared" si="8"/>
        <v>0</v>
      </c>
      <c r="T141" s="30"/>
      <c r="U141" s="21"/>
      <c r="V141" s="63"/>
      <c r="W141" s="30" t="str">
        <f t="shared" si="6"/>
        <v/>
      </c>
      <c r="X141" s="21"/>
    </row>
    <row r="142" spans="1:24" s="12" customFormat="1" ht="15.75" customHeight="1">
      <c r="A142" s="21">
        <v>136</v>
      </c>
      <c r="B142" s="65"/>
      <c r="C142" s="65"/>
      <c r="D142" s="59"/>
      <c r="E142" s="59"/>
      <c r="F142" s="59"/>
      <c r="G142" s="59"/>
      <c r="H142" s="59"/>
      <c r="I142" s="59"/>
      <c r="J142" s="65"/>
      <c r="K142" s="65"/>
      <c r="L142" s="48"/>
      <c r="M142" s="48"/>
      <c r="N142" s="30"/>
      <c r="O142" s="30"/>
      <c r="P142" s="30"/>
      <c r="Q142" s="30"/>
      <c r="R142" s="30">
        <f t="shared" si="7"/>
        <v>0</v>
      </c>
      <c r="S142" s="30">
        <f t="shared" si="8"/>
        <v>0</v>
      </c>
      <c r="T142" s="30"/>
      <c r="U142" s="21"/>
      <c r="V142" s="63"/>
      <c r="W142" s="30" t="str">
        <f t="shared" si="6"/>
        <v/>
      </c>
      <c r="X142" s="21"/>
    </row>
    <row r="143" spans="1:24" s="12" customFormat="1" ht="15.75" customHeight="1">
      <c r="A143" s="21">
        <v>137</v>
      </c>
      <c r="B143" s="65"/>
      <c r="C143" s="65"/>
      <c r="D143" s="59"/>
      <c r="E143" s="59"/>
      <c r="F143" s="59"/>
      <c r="G143" s="59"/>
      <c r="H143" s="59"/>
      <c r="I143" s="59"/>
      <c r="J143" s="65"/>
      <c r="K143" s="65"/>
      <c r="L143" s="48"/>
      <c r="M143" s="48"/>
      <c r="N143" s="30"/>
      <c r="O143" s="30"/>
      <c r="P143" s="30"/>
      <c r="Q143" s="30"/>
      <c r="R143" s="30">
        <f t="shared" si="7"/>
        <v>0</v>
      </c>
      <c r="S143" s="30">
        <f t="shared" si="8"/>
        <v>0</v>
      </c>
      <c r="T143" s="30"/>
      <c r="U143" s="21"/>
      <c r="V143" s="63"/>
      <c r="W143" s="30" t="str">
        <f t="shared" si="6"/>
        <v/>
      </c>
      <c r="X143" s="21"/>
    </row>
    <row r="144" spans="1:24" s="12" customFormat="1" ht="15.75" customHeight="1">
      <c r="A144" s="21">
        <v>138</v>
      </c>
      <c r="B144" s="65"/>
      <c r="C144" s="65"/>
      <c r="D144" s="59"/>
      <c r="E144" s="59"/>
      <c r="F144" s="59"/>
      <c r="G144" s="59"/>
      <c r="H144" s="59"/>
      <c r="I144" s="59"/>
      <c r="J144" s="65"/>
      <c r="K144" s="65"/>
      <c r="L144" s="48"/>
      <c r="M144" s="48"/>
      <c r="N144" s="30"/>
      <c r="O144" s="30"/>
      <c r="P144" s="30"/>
      <c r="Q144" s="30"/>
      <c r="R144" s="30">
        <f t="shared" si="7"/>
        <v>0</v>
      </c>
      <c r="S144" s="30">
        <f t="shared" si="8"/>
        <v>0</v>
      </c>
      <c r="T144" s="30"/>
      <c r="U144" s="21"/>
      <c r="V144" s="63"/>
      <c r="W144" s="30" t="str">
        <f t="shared" si="6"/>
        <v/>
      </c>
      <c r="X144" s="21"/>
    </row>
    <row r="145" spans="1:24" s="12" customFormat="1" ht="15.75" customHeight="1">
      <c r="A145" s="21">
        <v>139</v>
      </c>
      <c r="B145" s="65"/>
      <c r="C145" s="65"/>
      <c r="D145" s="59"/>
      <c r="E145" s="59"/>
      <c r="F145" s="59"/>
      <c r="G145" s="59"/>
      <c r="H145" s="59"/>
      <c r="I145" s="59"/>
      <c r="J145" s="65"/>
      <c r="K145" s="65"/>
      <c r="L145" s="48"/>
      <c r="M145" s="48"/>
      <c r="N145" s="30"/>
      <c r="O145" s="30"/>
      <c r="P145" s="30"/>
      <c r="Q145" s="30"/>
      <c r="R145" s="30">
        <f t="shared" si="7"/>
        <v>0</v>
      </c>
      <c r="S145" s="30">
        <f t="shared" si="8"/>
        <v>0</v>
      </c>
      <c r="T145" s="30"/>
      <c r="U145" s="21"/>
      <c r="V145" s="63"/>
      <c r="W145" s="30" t="str">
        <f t="shared" si="6"/>
        <v/>
      </c>
      <c r="X145" s="21"/>
    </row>
    <row r="146" spans="1:24" s="12" customFormat="1" ht="15.75" customHeight="1">
      <c r="A146" s="21">
        <v>140</v>
      </c>
      <c r="B146" s="65"/>
      <c r="C146" s="65"/>
      <c r="D146" s="59"/>
      <c r="E146" s="59"/>
      <c r="F146" s="59"/>
      <c r="G146" s="59"/>
      <c r="H146" s="59"/>
      <c r="I146" s="59"/>
      <c r="J146" s="65"/>
      <c r="K146" s="65"/>
      <c r="L146" s="48"/>
      <c r="M146" s="48"/>
      <c r="N146" s="30"/>
      <c r="O146" s="30"/>
      <c r="P146" s="30"/>
      <c r="Q146" s="30"/>
      <c r="R146" s="30">
        <f t="shared" si="7"/>
        <v>0</v>
      </c>
      <c r="S146" s="30">
        <f t="shared" si="8"/>
        <v>0</v>
      </c>
      <c r="T146" s="30"/>
      <c r="U146" s="21"/>
      <c r="V146" s="63"/>
      <c r="W146" s="30" t="str">
        <f t="shared" si="6"/>
        <v/>
      </c>
      <c r="X146" s="21"/>
    </row>
    <row r="147" spans="1:24" s="12" customFormat="1" ht="15.75" customHeight="1">
      <c r="A147" s="21">
        <v>141</v>
      </c>
      <c r="B147" s="65"/>
      <c r="C147" s="65"/>
      <c r="D147" s="59"/>
      <c r="E147" s="59"/>
      <c r="F147" s="59"/>
      <c r="G147" s="59"/>
      <c r="H147" s="59"/>
      <c r="I147" s="59"/>
      <c r="J147" s="65"/>
      <c r="K147" s="65"/>
      <c r="L147" s="48"/>
      <c r="M147" s="48"/>
      <c r="N147" s="30"/>
      <c r="O147" s="30"/>
      <c r="P147" s="30"/>
      <c r="Q147" s="30"/>
      <c r="R147" s="30">
        <f t="shared" si="7"/>
        <v>0</v>
      </c>
      <c r="S147" s="30">
        <f t="shared" si="8"/>
        <v>0</v>
      </c>
      <c r="T147" s="30"/>
      <c r="U147" s="21"/>
      <c r="V147" s="63"/>
      <c r="W147" s="30" t="str">
        <f t="shared" si="6"/>
        <v/>
      </c>
      <c r="X147" s="21"/>
    </row>
    <row r="148" spans="1:24" s="12" customFormat="1" ht="15.75" customHeight="1">
      <c r="A148" s="21">
        <v>142</v>
      </c>
      <c r="B148" s="65"/>
      <c r="C148" s="65"/>
      <c r="D148" s="59"/>
      <c r="E148" s="59"/>
      <c r="F148" s="59"/>
      <c r="G148" s="59"/>
      <c r="H148" s="59"/>
      <c r="I148" s="59"/>
      <c r="J148" s="65"/>
      <c r="K148" s="65"/>
      <c r="L148" s="48"/>
      <c r="M148" s="48"/>
      <c r="N148" s="30"/>
      <c r="O148" s="30"/>
      <c r="P148" s="30"/>
      <c r="Q148" s="30"/>
      <c r="R148" s="30">
        <f t="shared" si="7"/>
        <v>0</v>
      </c>
      <c r="S148" s="30">
        <f t="shared" si="8"/>
        <v>0</v>
      </c>
      <c r="T148" s="30"/>
      <c r="U148" s="21"/>
      <c r="V148" s="63"/>
      <c r="W148" s="30" t="str">
        <f t="shared" si="6"/>
        <v/>
      </c>
      <c r="X148" s="21"/>
    </row>
    <row r="149" spans="1:24" s="12" customFormat="1" ht="15.75" customHeight="1">
      <c r="A149" s="21">
        <v>143</v>
      </c>
      <c r="B149" s="65"/>
      <c r="C149" s="65"/>
      <c r="D149" s="59"/>
      <c r="E149" s="59"/>
      <c r="F149" s="59"/>
      <c r="G149" s="59"/>
      <c r="H149" s="59"/>
      <c r="I149" s="59"/>
      <c r="J149" s="65"/>
      <c r="K149" s="65"/>
      <c r="L149" s="48"/>
      <c r="M149" s="48"/>
      <c r="N149" s="30"/>
      <c r="O149" s="30"/>
      <c r="P149" s="30"/>
      <c r="Q149" s="30"/>
      <c r="R149" s="30">
        <f t="shared" si="7"/>
        <v>0</v>
      </c>
      <c r="S149" s="30">
        <f t="shared" si="8"/>
        <v>0</v>
      </c>
      <c r="T149" s="30"/>
      <c r="U149" s="21"/>
      <c r="V149" s="63"/>
      <c r="W149" s="30" t="str">
        <f t="shared" si="6"/>
        <v/>
      </c>
      <c r="X149" s="21"/>
    </row>
    <row r="150" spans="1:24" s="12" customFormat="1" ht="15.75" customHeight="1">
      <c r="A150" s="21">
        <v>144</v>
      </c>
      <c r="B150" s="65"/>
      <c r="C150" s="65"/>
      <c r="D150" s="59"/>
      <c r="E150" s="59"/>
      <c r="F150" s="59"/>
      <c r="G150" s="59"/>
      <c r="H150" s="59"/>
      <c r="I150" s="59"/>
      <c r="J150" s="65"/>
      <c r="K150" s="65"/>
      <c r="L150" s="48"/>
      <c r="M150" s="48"/>
      <c r="N150" s="30"/>
      <c r="O150" s="30"/>
      <c r="P150" s="30"/>
      <c r="Q150" s="30"/>
      <c r="R150" s="30">
        <f t="shared" si="7"/>
        <v>0</v>
      </c>
      <c r="S150" s="30">
        <f t="shared" si="8"/>
        <v>0</v>
      </c>
      <c r="T150" s="30"/>
      <c r="U150" s="21"/>
      <c r="V150" s="63"/>
      <c r="W150" s="30" t="str">
        <f t="shared" si="6"/>
        <v/>
      </c>
      <c r="X150" s="21"/>
    </row>
    <row r="151" spans="1:24" s="12" customFormat="1" ht="15.75" customHeight="1">
      <c r="A151" s="21">
        <v>145</v>
      </c>
      <c r="B151" s="65"/>
      <c r="C151" s="65"/>
      <c r="D151" s="59"/>
      <c r="E151" s="59"/>
      <c r="F151" s="59"/>
      <c r="G151" s="59"/>
      <c r="H151" s="59"/>
      <c r="I151" s="59"/>
      <c r="J151" s="65"/>
      <c r="K151" s="65"/>
      <c r="L151" s="48"/>
      <c r="M151" s="48"/>
      <c r="N151" s="30"/>
      <c r="O151" s="30"/>
      <c r="P151" s="30"/>
      <c r="Q151" s="30"/>
      <c r="R151" s="30">
        <f t="shared" si="7"/>
        <v>0</v>
      </c>
      <c r="S151" s="30">
        <f t="shared" si="8"/>
        <v>0</v>
      </c>
      <c r="T151" s="30"/>
      <c r="U151" s="21"/>
      <c r="V151" s="63"/>
      <c r="W151" s="30" t="str">
        <f t="shared" si="6"/>
        <v/>
      </c>
      <c r="X151" s="21"/>
    </row>
    <row r="152" spans="1:24" s="12" customFormat="1" ht="15.75" customHeight="1">
      <c r="A152" s="21">
        <v>146</v>
      </c>
      <c r="B152" s="65"/>
      <c r="C152" s="65"/>
      <c r="D152" s="59"/>
      <c r="E152" s="59"/>
      <c r="F152" s="59"/>
      <c r="G152" s="59"/>
      <c r="H152" s="59"/>
      <c r="I152" s="59"/>
      <c r="J152" s="65"/>
      <c r="K152" s="65"/>
      <c r="L152" s="48"/>
      <c r="M152" s="48"/>
      <c r="N152" s="30"/>
      <c r="O152" s="30"/>
      <c r="P152" s="30"/>
      <c r="Q152" s="30"/>
      <c r="R152" s="30">
        <f t="shared" si="7"/>
        <v>0</v>
      </c>
      <c r="S152" s="30">
        <f t="shared" si="8"/>
        <v>0</v>
      </c>
      <c r="T152" s="30"/>
      <c r="U152" s="21"/>
      <c r="V152" s="63"/>
      <c r="W152" s="30" t="str">
        <f t="shared" si="6"/>
        <v/>
      </c>
      <c r="X152" s="21"/>
    </row>
    <row r="153" spans="1:24" s="12" customFormat="1" ht="15.75" customHeight="1">
      <c r="A153" s="21">
        <v>147</v>
      </c>
      <c r="B153" s="65"/>
      <c r="C153" s="65"/>
      <c r="D153" s="59"/>
      <c r="E153" s="59"/>
      <c r="F153" s="59"/>
      <c r="G153" s="59"/>
      <c r="H153" s="59"/>
      <c r="I153" s="59"/>
      <c r="J153" s="65"/>
      <c r="K153" s="65"/>
      <c r="L153" s="48"/>
      <c r="M153" s="48"/>
      <c r="N153" s="30"/>
      <c r="O153" s="30"/>
      <c r="P153" s="30"/>
      <c r="Q153" s="30"/>
      <c r="R153" s="30">
        <f t="shared" si="7"/>
        <v>0</v>
      </c>
      <c r="S153" s="30">
        <f t="shared" si="8"/>
        <v>0</v>
      </c>
      <c r="T153" s="30"/>
      <c r="U153" s="21"/>
      <c r="V153" s="63"/>
      <c r="W153" s="30" t="str">
        <f t="shared" si="6"/>
        <v/>
      </c>
      <c r="X153" s="21"/>
    </row>
    <row r="154" spans="1:24" s="12" customFormat="1" ht="15.75" customHeight="1">
      <c r="A154" s="21">
        <v>148</v>
      </c>
      <c r="B154" s="65"/>
      <c r="C154" s="65"/>
      <c r="D154" s="59"/>
      <c r="E154" s="59"/>
      <c r="F154" s="59"/>
      <c r="G154" s="59"/>
      <c r="H154" s="59"/>
      <c r="I154" s="59"/>
      <c r="J154" s="65"/>
      <c r="K154" s="65"/>
      <c r="L154" s="48"/>
      <c r="M154" s="48"/>
      <c r="N154" s="30"/>
      <c r="O154" s="30"/>
      <c r="P154" s="30"/>
      <c r="Q154" s="30"/>
      <c r="R154" s="30">
        <f t="shared" si="7"/>
        <v>0</v>
      </c>
      <c r="S154" s="30">
        <f t="shared" si="8"/>
        <v>0</v>
      </c>
      <c r="T154" s="30"/>
      <c r="U154" s="21"/>
      <c r="V154" s="63"/>
      <c r="W154" s="30" t="str">
        <f t="shared" si="6"/>
        <v/>
      </c>
      <c r="X154" s="21"/>
    </row>
    <row r="155" spans="1:24" s="12" customFormat="1" ht="15.75" customHeight="1">
      <c r="A155" s="21">
        <v>149</v>
      </c>
      <c r="B155" s="65"/>
      <c r="C155" s="65"/>
      <c r="D155" s="59"/>
      <c r="E155" s="59"/>
      <c r="F155" s="59"/>
      <c r="G155" s="59"/>
      <c r="H155" s="59"/>
      <c r="I155" s="59"/>
      <c r="J155" s="65"/>
      <c r="K155" s="65"/>
      <c r="L155" s="48"/>
      <c r="M155" s="48"/>
      <c r="N155" s="30"/>
      <c r="O155" s="30"/>
      <c r="P155" s="30"/>
      <c r="Q155" s="30"/>
      <c r="R155" s="30">
        <f t="shared" si="7"/>
        <v>0</v>
      </c>
      <c r="S155" s="30">
        <f t="shared" si="8"/>
        <v>0</v>
      </c>
      <c r="T155" s="30"/>
      <c r="U155" s="21"/>
      <c r="V155" s="63"/>
      <c r="W155" s="30" t="str">
        <f t="shared" si="6"/>
        <v/>
      </c>
      <c r="X155" s="21"/>
    </row>
    <row r="156" spans="1:24" s="12" customFormat="1" ht="15.75" customHeight="1">
      <c r="A156" s="21">
        <v>150</v>
      </c>
      <c r="B156" s="65"/>
      <c r="C156" s="65"/>
      <c r="D156" s="59"/>
      <c r="E156" s="59"/>
      <c r="F156" s="59"/>
      <c r="G156" s="59"/>
      <c r="H156" s="59"/>
      <c r="I156" s="59"/>
      <c r="J156" s="65"/>
      <c r="K156" s="65"/>
      <c r="L156" s="48"/>
      <c r="M156" s="48"/>
      <c r="N156" s="30"/>
      <c r="O156" s="30"/>
      <c r="P156" s="30"/>
      <c r="Q156" s="30"/>
      <c r="R156" s="30">
        <f t="shared" si="7"/>
        <v>0</v>
      </c>
      <c r="S156" s="30">
        <f t="shared" si="8"/>
        <v>0</v>
      </c>
      <c r="T156" s="30"/>
      <c r="U156" s="21"/>
      <c r="V156" s="63"/>
      <c r="W156" s="30" t="str">
        <f t="shared" si="6"/>
        <v/>
      </c>
      <c r="X156" s="21"/>
    </row>
    <row r="157" spans="1:24" s="12" customFormat="1" ht="15.75" customHeight="1">
      <c r="A157" s="21">
        <v>151</v>
      </c>
      <c r="B157" s="65"/>
      <c r="C157" s="65"/>
      <c r="D157" s="59"/>
      <c r="E157" s="59"/>
      <c r="F157" s="59"/>
      <c r="G157" s="59"/>
      <c r="H157" s="59"/>
      <c r="I157" s="59"/>
      <c r="J157" s="65"/>
      <c r="K157" s="65"/>
      <c r="L157" s="48"/>
      <c r="M157" s="48"/>
      <c r="N157" s="30"/>
      <c r="O157" s="30"/>
      <c r="P157" s="30"/>
      <c r="Q157" s="30"/>
      <c r="R157" s="30">
        <f t="shared" si="7"/>
        <v>0</v>
      </c>
      <c r="S157" s="30">
        <f t="shared" si="8"/>
        <v>0</v>
      </c>
      <c r="T157" s="30"/>
      <c r="U157" s="21"/>
      <c r="V157" s="63"/>
      <c r="W157" s="30" t="str">
        <f t="shared" si="6"/>
        <v/>
      </c>
      <c r="X157" s="21"/>
    </row>
    <row r="158" spans="1:24" s="12" customFormat="1" ht="15.75" customHeight="1">
      <c r="A158" s="21">
        <v>152</v>
      </c>
      <c r="B158" s="65"/>
      <c r="C158" s="65"/>
      <c r="D158" s="59"/>
      <c r="E158" s="59"/>
      <c r="F158" s="59"/>
      <c r="G158" s="59"/>
      <c r="H158" s="59"/>
      <c r="I158" s="59"/>
      <c r="J158" s="65"/>
      <c r="K158" s="65"/>
      <c r="L158" s="48"/>
      <c r="M158" s="48"/>
      <c r="N158" s="30"/>
      <c r="O158" s="30"/>
      <c r="P158" s="30"/>
      <c r="Q158" s="30"/>
      <c r="R158" s="30">
        <f t="shared" si="7"/>
        <v>0</v>
      </c>
      <c r="S158" s="30">
        <f t="shared" si="8"/>
        <v>0</v>
      </c>
      <c r="T158" s="30"/>
      <c r="U158" s="21"/>
      <c r="V158" s="63"/>
      <c r="W158" s="30" t="str">
        <f t="shared" si="6"/>
        <v/>
      </c>
      <c r="X158" s="21"/>
    </row>
    <row r="159" spans="1:24" s="12" customFormat="1" ht="15.75" customHeight="1">
      <c r="A159" s="21">
        <v>153</v>
      </c>
      <c r="B159" s="65"/>
      <c r="C159" s="65"/>
      <c r="D159" s="59"/>
      <c r="E159" s="59"/>
      <c r="F159" s="59"/>
      <c r="G159" s="59"/>
      <c r="H159" s="59"/>
      <c r="I159" s="59"/>
      <c r="J159" s="65"/>
      <c r="K159" s="65"/>
      <c r="L159" s="48"/>
      <c r="M159" s="48"/>
      <c r="N159" s="30"/>
      <c r="O159" s="30"/>
      <c r="P159" s="30"/>
      <c r="Q159" s="30"/>
      <c r="R159" s="30">
        <f t="shared" si="7"/>
        <v>0</v>
      </c>
      <c r="S159" s="30">
        <f t="shared" si="8"/>
        <v>0</v>
      </c>
      <c r="T159" s="30"/>
      <c r="U159" s="21"/>
      <c r="V159" s="63"/>
      <c r="W159" s="30" t="str">
        <f t="shared" si="6"/>
        <v/>
      </c>
      <c r="X159" s="21"/>
    </row>
    <row r="160" spans="1:24" s="12" customFormat="1" ht="15.75" customHeight="1">
      <c r="A160" s="21">
        <v>154</v>
      </c>
      <c r="B160" s="65"/>
      <c r="C160" s="65"/>
      <c r="D160" s="59"/>
      <c r="E160" s="59"/>
      <c r="F160" s="59"/>
      <c r="G160" s="59"/>
      <c r="H160" s="59"/>
      <c r="I160" s="59"/>
      <c r="J160" s="65"/>
      <c r="K160" s="65"/>
      <c r="L160" s="48"/>
      <c r="M160" s="48"/>
      <c r="N160" s="30"/>
      <c r="O160" s="30"/>
      <c r="P160" s="30"/>
      <c r="Q160" s="30"/>
      <c r="R160" s="30">
        <f t="shared" si="7"/>
        <v>0</v>
      </c>
      <c r="S160" s="30">
        <f t="shared" si="8"/>
        <v>0</v>
      </c>
      <c r="T160" s="30"/>
      <c r="U160" s="21"/>
      <c r="V160" s="63"/>
      <c r="W160" s="30" t="str">
        <f t="shared" si="6"/>
        <v/>
      </c>
      <c r="X160" s="21"/>
    </row>
    <row r="161" spans="1:24" s="12" customFormat="1" ht="15.75" customHeight="1">
      <c r="A161" s="21">
        <v>155</v>
      </c>
      <c r="B161" s="65"/>
      <c r="C161" s="65"/>
      <c r="D161" s="59"/>
      <c r="E161" s="59"/>
      <c r="F161" s="59"/>
      <c r="G161" s="59"/>
      <c r="H161" s="59"/>
      <c r="I161" s="59"/>
      <c r="J161" s="65"/>
      <c r="K161" s="65"/>
      <c r="L161" s="48"/>
      <c r="M161" s="48"/>
      <c r="N161" s="30"/>
      <c r="O161" s="30"/>
      <c r="P161" s="30"/>
      <c r="Q161" s="30"/>
      <c r="R161" s="30">
        <f t="shared" si="7"/>
        <v>0</v>
      </c>
      <c r="S161" s="30">
        <f t="shared" si="8"/>
        <v>0</v>
      </c>
      <c r="T161" s="30"/>
      <c r="U161" s="21"/>
      <c r="V161" s="63"/>
      <c r="W161" s="30" t="str">
        <f t="shared" si="6"/>
        <v/>
      </c>
      <c r="X161" s="21"/>
    </row>
    <row r="162" spans="1:24" s="12" customFormat="1" ht="15.75" customHeight="1">
      <c r="A162" s="21">
        <v>156</v>
      </c>
      <c r="B162" s="65"/>
      <c r="C162" s="65"/>
      <c r="D162" s="59"/>
      <c r="E162" s="59"/>
      <c r="F162" s="59"/>
      <c r="G162" s="59"/>
      <c r="H162" s="59"/>
      <c r="I162" s="59"/>
      <c r="J162" s="65"/>
      <c r="K162" s="65"/>
      <c r="L162" s="48"/>
      <c r="M162" s="48"/>
      <c r="N162" s="30"/>
      <c r="O162" s="30"/>
      <c r="P162" s="30"/>
      <c r="Q162" s="30"/>
      <c r="R162" s="30">
        <f t="shared" si="7"/>
        <v>0</v>
      </c>
      <c r="S162" s="30">
        <f t="shared" si="8"/>
        <v>0</v>
      </c>
      <c r="T162" s="30"/>
      <c r="U162" s="21"/>
      <c r="V162" s="63"/>
      <c r="W162" s="30" t="str">
        <f t="shared" si="6"/>
        <v/>
      </c>
      <c r="X162" s="21"/>
    </row>
    <row r="163" spans="1:24" s="12" customFormat="1" ht="15.75" customHeight="1">
      <c r="A163" s="21">
        <v>157</v>
      </c>
      <c r="B163" s="65"/>
      <c r="C163" s="65"/>
      <c r="D163" s="59"/>
      <c r="E163" s="59"/>
      <c r="F163" s="59"/>
      <c r="G163" s="59"/>
      <c r="H163" s="59"/>
      <c r="I163" s="59"/>
      <c r="J163" s="65"/>
      <c r="K163" s="65"/>
      <c r="L163" s="48"/>
      <c r="M163" s="48"/>
      <c r="N163" s="30"/>
      <c r="O163" s="30"/>
      <c r="P163" s="30"/>
      <c r="Q163" s="30"/>
      <c r="R163" s="30">
        <f t="shared" si="7"/>
        <v>0</v>
      </c>
      <c r="S163" s="30">
        <f t="shared" si="8"/>
        <v>0</v>
      </c>
      <c r="T163" s="30"/>
      <c r="U163" s="21"/>
      <c r="V163" s="63"/>
      <c r="W163" s="30" t="str">
        <f t="shared" si="6"/>
        <v/>
      </c>
      <c r="X163" s="21"/>
    </row>
    <row r="164" spans="1:24" s="12" customFormat="1" ht="15.75" customHeight="1">
      <c r="A164" s="21">
        <v>158</v>
      </c>
      <c r="B164" s="65"/>
      <c r="C164" s="65"/>
      <c r="D164" s="59"/>
      <c r="E164" s="59"/>
      <c r="F164" s="59"/>
      <c r="G164" s="59"/>
      <c r="H164" s="59"/>
      <c r="I164" s="59"/>
      <c r="J164" s="65"/>
      <c r="K164" s="65"/>
      <c r="L164" s="48"/>
      <c r="M164" s="48"/>
      <c r="N164" s="30"/>
      <c r="O164" s="30"/>
      <c r="P164" s="30"/>
      <c r="Q164" s="30"/>
      <c r="R164" s="30">
        <f t="shared" si="7"/>
        <v>0</v>
      </c>
      <c r="S164" s="30">
        <f t="shared" si="8"/>
        <v>0</v>
      </c>
      <c r="T164" s="30"/>
      <c r="U164" s="21"/>
      <c r="V164" s="63"/>
      <c r="W164" s="30" t="str">
        <f t="shared" si="6"/>
        <v/>
      </c>
      <c r="X164" s="21"/>
    </row>
    <row r="165" spans="1:24" s="12" customFormat="1" ht="15.75" customHeight="1">
      <c r="A165" s="21">
        <v>159</v>
      </c>
      <c r="B165" s="65"/>
      <c r="C165" s="65"/>
      <c r="D165" s="59"/>
      <c r="E165" s="59"/>
      <c r="F165" s="59"/>
      <c r="G165" s="59"/>
      <c r="H165" s="59"/>
      <c r="I165" s="59"/>
      <c r="J165" s="65"/>
      <c r="K165" s="65"/>
      <c r="L165" s="48"/>
      <c r="M165" s="48"/>
      <c r="N165" s="30"/>
      <c r="O165" s="30"/>
      <c r="P165" s="30"/>
      <c r="Q165" s="30"/>
      <c r="R165" s="30">
        <f t="shared" si="7"/>
        <v>0</v>
      </c>
      <c r="S165" s="30">
        <f t="shared" si="8"/>
        <v>0</v>
      </c>
      <c r="T165" s="30"/>
      <c r="U165" s="21"/>
      <c r="V165" s="63"/>
      <c r="W165" s="30" t="str">
        <f t="shared" si="6"/>
        <v/>
      </c>
      <c r="X165" s="21"/>
    </row>
    <row r="166" spans="1:24" s="12" customFormat="1" ht="15.75" customHeight="1">
      <c r="A166" s="21">
        <v>160</v>
      </c>
      <c r="B166" s="65"/>
      <c r="C166" s="65"/>
      <c r="D166" s="59"/>
      <c r="E166" s="59"/>
      <c r="F166" s="59"/>
      <c r="G166" s="59"/>
      <c r="H166" s="59"/>
      <c r="I166" s="59"/>
      <c r="J166" s="65"/>
      <c r="K166" s="65"/>
      <c r="L166" s="48"/>
      <c r="M166" s="48"/>
      <c r="N166" s="30"/>
      <c r="O166" s="30"/>
      <c r="P166" s="30"/>
      <c r="Q166" s="30"/>
      <c r="R166" s="30">
        <f t="shared" si="7"/>
        <v>0</v>
      </c>
      <c r="S166" s="30">
        <f t="shared" si="8"/>
        <v>0</v>
      </c>
      <c r="T166" s="30"/>
      <c r="U166" s="21"/>
      <c r="V166" s="63"/>
      <c r="W166" s="30" t="str">
        <f t="shared" si="6"/>
        <v/>
      </c>
      <c r="X166" s="21"/>
    </row>
    <row r="167" spans="1:24" s="12" customFormat="1" ht="15.75" customHeight="1">
      <c r="A167" s="21">
        <v>161</v>
      </c>
      <c r="B167" s="65"/>
      <c r="C167" s="65"/>
      <c r="D167" s="59"/>
      <c r="E167" s="59"/>
      <c r="F167" s="59"/>
      <c r="G167" s="59"/>
      <c r="H167" s="59"/>
      <c r="I167" s="59"/>
      <c r="J167" s="65"/>
      <c r="K167" s="65"/>
      <c r="L167" s="48"/>
      <c r="M167" s="48"/>
      <c r="N167" s="30"/>
      <c r="O167" s="30"/>
      <c r="P167" s="30"/>
      <c r="Q167" s="30"/>
      <c r="R167" s="30">
        <f t="shared" si="7"/>
        <v>0</v>
      </c>
      <c r="S167" s="30">
        <f t="shared" si="8"/>
        <v>0</v>
      </c>
      <c r="T167" s="30"/>
      <c r="U167" s="21"/>
      <c r="V167" s="63"/>
      <c r="W167" s="30" t="str">
        <f t="shared" si="6"/>
        <v/>
      </c>
      <c r="X167" s="21"/>
    </row>
    <row r="168" spans="1:24" s="12" customFormat="1" ht="15.75" customHeight="1">
      <c r="A168" s="21">
        <v>162</v>
      </c>
      <c r="B168" s="65"/>
      <c r="C168" s="65"/>
      <c r="D168" s="59"/>
      <c r="E168" s="59"/>
      <c r="F168" s="59"/>
      <c r="G168" s="59"/>
      <c r="H168" s="59"/>
      <c r="I168" s="59"/>
      <c r="J168" s="65"/>
      <c r="K168" s="65"/>
      <c r="L168" s="48"/>
      <c r="M168" s="48"/>
      <c r="N168" s="30"/>
      <c r="O168" s="30"/>
      <c r="P168" s="30"/>
      <c r="Q168" s="30"/>
      <c r="R168" s="30">
        <f t="shared" si="7"/>
        <v>0</v>
      </c>
      <c r="S168" s="30">
        <f t="shared" si="8"/>
        <v>0</v>
      </c>
      <c r="T168" s="30"/>
      <c r="U168" s="21"/>
      <c r="V168" s="63"/>
      <c r="W168" s="30" t="str">
        <f t="shared" si="6"/>
        <v/>
      </c>
      <c r="X168" s="21"/>
    </row>
    <row r="169" spans="1:24" s="12" customFormat="1" ht="15.75" customHeight="1">
      <c r="A169" s="21">
        <v>163</v>
      </c>
      <c r="B169" s="65"/>
      <c r="C169" s="65"/>
      <c r="D169" s="59"/>
      <c r="E169" s="59"/>
      <c r="F169" s="59"/>
      <c r="G169" s="59"/>
      <c r="H169" s="59"/>
      <c r="I169" s="59"/>
      <c r="J169" s="65"/>
      <c r="K169" s="65"/>
      <c r="L169" s="48"/>
      <c r="M169" s="48"/>
      <c r="N169" s="30"/>
      <c r="O169" s="30"/>
      <c r="P169" s="30"/>
      <c r="Q169" s="30"/>
      <c r="R169" s="30">
        <f t="shared" si="7"/>
        <v>0</v>
      </c>
      <c r="S169" s="30">
        <f t="shared" si="8"/>
        <v>0</v>
      </c>
      <c r="T169" s="30"/>
      <c r="U169" s="21"/>
      <c r="V169" s="63"/>
      <c r="W169" s="30" t="str">
        <f t="shared" si="6"/>
        <v/>
      </c>
      <c r="X169" s="21"/>
    </row>
    <row r="170" spans="1:24" s="12" customFormat="1" ht="15.75" customHeight="1">
      <c r="A170" s="21">
        <v>164</v>
      </c>
      <c r="B170" s="65"/>
      <c r="C170" s="65"/>
      <c r="D170" s="59"/>
      <c r="E170" s="59"/>
      <c r="F170" s="59"/>
      <c r="G170" s="59"/>
      <c r="H170" s="59"/>
      <c r="I170" s="59"/>
      <c r="J170" s="65"/>
      <c r="K170" s="65"/>
      <c r="L170" s="48"/>
      <c r="M170" s="48"/>
      <c r="N170" s="30"/>
      <c r="O170" s="30"/>
      <c r="P170" s="30"/>
      <c r="Q170" s="30"/>
      <c r="R170" s="30">
        <f t="shared" si="7"/>
        <v>0</v>
      </c>
      <c r="S170" s="30">
        <f t="shared" si="8"/>
        <v>0</v>
      </c>
      <c r="T170" s="30"/>
      <c r="U170" s="21"/>
      <c r="V170" s="63"/>
      <c r="W170" s="30" t="str">
        <f t="shared" si="6"/>
        <v/>
      </c>
      <c r="X170" s="21"/>
    </row>
    <row r="171" spans="1:24" s="12" customFormat="1" ht="15.75" customHeight="1">
      <c r="A171" s="21">
        <v>165</v>
      </c>
      <c r="B171" s="65"/>
      <c r="C171" s="65"/>
      <c r="D171" s="59"/>
      <c r="E171" s="59"/>
      <c r="F171" s="59"/>
      <c r="G171" s="59"/>
      <c r="H171" s="59"/>
      <c r="I171" s="59"/>
      <c r="J171" s="65"/>
      <c r="K171" s="65"/>
      <c r="L171" s="48"/>
      <c r="M171" s="48"/>
      <c r="N171" s="30"/>
      <c r="O171" s="30"/>
      <c r="P171" s="30"/>
      <c r="Q171" s="30"/>
      <c r="R171" s="30">
        <f t="shared" si="7"/>
        <v>0</v>
      </c>
      <c r="S171" s="30">
        <f t="shared" si="8"/>
        <v>0</v>
      </c>
      <c r="T171" s="30"/>
      <c r="U171" s="21"/>
      <c r="V171" s="63"/>
      <c r="W171" s="30" t="str">
        <f t="shared" si="6"/>
        <v/>
      </c>
      <c r="X171" s="21"/>
    </row>
    <row r="172" spans="1:24" s="12" customFormat="1" ht="15.75" customHeight="1">
      <c r="A172" s="21">
        <v>166</v>
      </c>
      <c r="B172" s="65"/>
      <c r="C172" s="65"/>
      <c r="D172" s="59"/>
      <c r="E172" s="59"/>
      <c r="F172" s="59"/>
      <c r="G172" s="59"/>
      <c r="H172" s="59"/>
      <c r="I172" s="59"/>
      <c r="J172" s="65"/>
      <c r="K172" s="65"/>
      <c r="L172" s="48"/>
      <c r="M172" s="48"/>
      <c r="N172" s="30"/>
      <c r="O172" s="30"/>
      <c r="P172" s="30"/>
      <c r="Q172" s="30"/>
      <c r="R172" s="30">
        <f t="shared" si="7"/>
        <v>0</v>
      </c>
      <c r="S172" s="30">
        <f t="shared" si="8"/>
        <v>0</v>
      </c>
      <c r="T172" s="30"/>
      <c r="U172" s="21"/>
      <c r="V172" s="63"/>
      <c r="W172" s="30" t="str">
        <f t="shared" si="6"/>
        <v/>
      </c>
      <c r="X172" s="21"/>
    </row>
    <row r="173" spans="1:24" s="12" customFormat="1" ht="15.75" customHeight="1">
      <c r="A173" s="21">
        <v>167</v>
      </c>
      <c r="B173" s="65"/>
      <c r="C173" s="65"/>
      <c r="D173" s="59"/>
      <c r="E173" s="59"/>
      <c r="F173" s="59"/>
      <c r="G173" s="59"/>
      <c r="H173" s="59"/>
      <c r="I173" s="59"/>
      <c r="J173" s="65"/>
      <c r="K173" s="65"/>
      <c r="L173" s="48"/>
      <c r="M173" s="48"/>
      <c r="N173" s="30"/>
      <c r="O173" s="30"/>
      <c r="P173" s="30"/>
      <c r="Q173" s="30"/>
      <c r="R173" s="30">
        <f t="shared" si="7"/>
        <v>0</v>
      </c>
      <c r="S173" s="30">
        <f t="shared" si="8"/>
        <v>0</v>
      </c>
      <c r="T173" s="30"/>
      <c r="U173" s="21"/>
      <c r="V173" s="63"/>
      <c r="W173" s="30" t="str">
        <f t="shared" si="6"/>
        <v/>
      </c>
      <c r="X173" s="21"/>
    </row>
    <row r="174" spans="1:24" s="12" customFormat="1" ht="15.75" customHeight="1">
      <c r="A174" s="21">
        <v>168</v>
      </c>
      <c r="B174" s="65"/>
      <c r="C174" s="65"/>
      <c r="D174" s="59"/>
      <c r="E174" s="59"/>
      <c r="F174" s="59"/>
      <c r="G174" s="59"/>
      <c r="H174" s="59"/>
      <c r="I174" s="59"/>
      <c r="J174" s="65"/>
      <c r="K174" s="65"/>
      <c r="L174" s="48"/>
      <c r="M174" s="48"/>
      <c r="N174" s="30"/>
      <c r="O174" s="30"/>
      <c r="P174" s="30"/>
      <c r="Q174" s="30"/>
      <c r="R174" s="30">
        <f t="shared" si="7"/>
        <v>0</v>
      </c>
      <c r="S174" s="30">
        <f t="shared" si="8"/>
        <v>0</v>
      </c>
      <c r="T174" s="30"/>
      <c r="U174" s="21"/>
      <c r="V174" s="63"/>
      <c r="W174" s="30" t="str">
        <f t="shared" si="6"/>
        <v/>
      </c>
      <c r="X174" s="21"/>
    </row>
    <row r="175" spans="1:24" s="12" customFormat="1" ht="15.75" customHeight="1">
      <c r="A175" s="21">
        <v>169</v>
      </c>
      <c r="B175" s="65"/>
      <c r="C175" s="65"/>
      <c r="D175" s="59"/>
      <c r="E175" s="59"/>
      <c r="F175" s="59"/>
      <c r="G175" s="59"/>
      <c r="H175" s="59"/>
      <c r="I175" s="59"/>
      <c r="J175" s="65"/>
      <c r="K175" s="65"/>
      <c r="L175" s="48"/>
      <c r="M175" s="48"/>
      <c r="N175" s="30"/>
      <c r="O175" s="30"/>
      <c r="P175" s="30"/>
      <c r="Q175" s="30"/>
      <c r="R175" s="30">
        <f t="shared" si="7"/>
        <v>0</v>
      </c>
      <c r="S175" s="30">
        <f t="shared" si="8"/>
        <v>0</v>
      </c>
      <c r="T175" s="30"/>
      <c r="U175" s="21"/>
      <c r="V175" s="63"/>
      <c r="W175" s="30" t="str">
        <f t="shared" si="6"/>
        <v/>
      </c>
      <c r="X175" s="21"/>
    </row>
    <row r="176" spans="1:24" s="12" customFormat="1" ht="15.75" customHeight="1">
      <c r="A176" s="21">
        <v>170</v>
      </c>
      <c r="B176" s="65"/>
      <c r="C176" s="65"/>
      <c r="D176" s="59"/>
      <c r="E176" s="59"/>
      <c r="F176" s="59"/>
      <c r="G176" s="59"/>
      <c r="H176" s="59"/>
      <c r="I176" s="59"/>
      <c r="J176" s="65"/>
      <c r="K176" s="65"/>
      <c r="L176" s="48"/>
      <c r="M176" s="48"/>
      <c r="N176" s="30"/>
      <c r="O176" s="30"/>
      <c r="P176" s="30"/>
      <c r="Q176" s="30"/>
      <c r="R176" s="30">
        <f t="shared" si="7"/>
        <v>0</v>
      </c>
      <c r="S176" s="30">
        <f t="shared" si="8"/>
        <v>0</v>
      </c>
      <c r="T176" s="30"/>
      <c r="U176" s="21"/>
      <c r="V176" s="63"/>
      <c r="W176" s="30" t="str">
        <f t="shared" si="6"/>
        <v/>
      </c>
      <c r="X176" s="21"/>
    </row>
    <row r="177" spans="1:24" s="12" customFormat="1" ht="15.75" customHeight="1">
      <c r="A177" s="21">
        <v>171</v>
      </c>
      <c r="B177" s="65"/>
      <c r="C177" s="65"/>
      <c r="D177" s="59"/>
      <c r="E177" s="59"/>
      <c r="F177" s="59"/>
      <c r="G177" s="59"/>
      <c r="H177" s="59"/>
      <c r="I177" s="59"/>
      <c r="J177" s="65"/>
      <c r="K177" s="65"/>
      <c r="L177" s="48"/>
      <c r="M177" s="48"/>
      <c r="N177" s="30"/>
      <c r="O177" s="30"/>
      <c r="P177" s="30"/>
      <c r="Q177" s="30"/>
      <c r="R177" s="30">
        <f t="shared" si="7"/>
        <v>0</v>
      </c>
      <c r="S177" s="30">
        <f t="shared" si="8"/>
        <v>0</v>
      </c>
      <c r="T177" s="30"/>
      <c r="U177" s="21"/>
      <c r="V177" s="63"/>
      <c r="W177" s="30" t="str">
        <f t="shared" si="6"/>
        <v/>
      </c>
      <c r="X177" s="21"/>
    </row>
    <row r="178" spans="1:24" s="12" customFormat="1" ht="15.75" customHeight="1">
      <c r="A178" s="21">
        <v>172</v>
      </c>
      <c r="B178" s="65"/>
      <c r="C178" s="65"/>
      <c r="D178" s="59"/>
      <c r="E178" s="59"/>
      <c r="F178" s="59"/>
      <c r="G178" s="59"/>
      <c r="H178" s="59"/>
      <c r="I178" s="59"/>
      <c r="J178" s="65"/>
      <c r="K178" s="65"/>
      <c r="L178" s="48"/>
      <c r="M178" s="48"/>
      <c r="N178" s="30"/>
      <c r="O178" s="30"/>
      <c r="P178" s="30"/>
      <c r="Q178" s="30"/>
      <c r="R178" s="30">
        <f t="shared" si="7"/>
        <v>0</v>
      </c>
      <c r="S178" s="30">
        <f t="shared" si="8"/>
        <v>0</v>
      </c>
      <c r="T178" s="30"/>
      <c r="U178" s="21"/>
      <c r="V178" s="63"/>
      <c r="W178" s="30" t="str">
        <f t="shared" si="6"/>
        <v/>
      </c>
      <c r="X178" s="21"/>
    </row>
    <row r="179" spans="1:24" s="12" customFormat="1" ht="15.75" customHeight="1">
      <c r="A179" s="21">
        <v>173</v>
      </c>
      <c r="B179" s="65"/>
      <c r="C179" s="65"/>
      <c r="D179" s="59"/>
      <c r="E179" s="59"/>
      <c r="F179" s="59"/>
      <c r="G179" s="59"/>
      <c r="H179" s="59"/>
      <c r="I179" s="59"/>
      <c r="J179" s="65"/>
      <c r="K179" s="65"/>
      <c r="L179" s="48"/>
      <c r="M179" s="48"/>
      <c r="N179" s="30"/>
      <c r="O179" s="30"/>
      <c r="P179" s="30"/>
      <c r="Q179" s="30"/>
      <c r="R179" s="30">
        <f t="shared" si="7"/>
        <v>0</v>
      </c>
      <c r="S179" s="30">
        <f t="shared" si="8"/>
        <v>0</v>
      </c>
      <c r="T179" s="30"/>
      <c r="U179" s="21"/>
      <c r="V179" s="63"/>
      <c r="W179" s="30" t="str">
        <f t="shared" si="6"/>
        <v/>
      </c>
      <c r="X179" s="21"/>
    </row>
    <row r="180" spans="1:24" s="12" customFormat="1" ht="15.75" customHeight="1">
      <c r="A180" s="21">
        <v>174</v>
      </c>
      <c r="B180" s="65"/>
      <c r="C180" s="65"/>
      <c r="D180" s="59"/>
      <c r="E180" s="59"/>
      <c r="F180" s="59"/>
      <c r="G180" s="59"/>
      <c r="H180" s="59"/>
      <c r="I180" s="59"/>
      <c r="J180" s="65"/>
      <c r="K180" s="65"/>
      <c r="L180" s="48"/>
      <c r="M180" s="48"/>
      <c r="N180" s="30"/>
      <c r="O180" s="30"/>
      <c r="P180" s="30"/>
      <c r="Q180" s="30"/>
      <c r="R180" s="30">
        <f t="shared" si="7"/>
        <v>0</v>
      </c>
      <c r="S180" s="30">
        <f t="shared" si="8"/>
        <v>0</v>
      </c>
      <c r="T180" s="30"/>
      <c r="U180" s="21"/>
      <c r="V180" s="63"/>
      <c r="W180" s="30" t="str">
        <f t="shared" si="6"/>
        <v/>
      </c>
      <c r="X180" s="21"/>
    </row>
    <row r="181" spans="1:24" s="12" customFormat="1" ht="15.75" customHeight="1">
      <c r="A181" s="21">
        <v>175</v>
      </c>
      <c r="B181" s="65"/>
      <c r="C181" s="65"/>
      <c r="D181" s="59"/>
      <c r="E181" s="59"/>
      <c r="F181" s="59"/>
      <c r="G181" s="59"/>
      <c r="H181" s="59"/>
      <c r="I181" s="59"/>
      <c r="J181" s="65"/>
      <c r="K181" s="65"/>
      <c r="L181" s="48"/>
      <c r="M181" s="48"/>
      <c r="N181" s="30"/>
      <c r="O181" s="30"/>
      <c r="P181" s="30"/>
      <c r="Q181" s="30"/>
      <c r="R181" s="30">
        <f t="shared" si="7"/>
        <v>0</v>
      </c>
      <c r="S181" s="30">
        <f t="shared" si="8"/>
        <v>0</v>
      </c>
      <c r="T181" s="30"/>
      <c r="U181" s="21"/>
      <c r="V181" s="63"/>
      <c r="W181" s="30" t="str">
        <f t="shared" si="6"/>
        <v/>
      </c>
      <c r="X181" s="21"/>
    </row>
    <row r="182" spans="1:24" s="12" customFormat="1" ht="15.75" customHeight="1">
      <c r="A182" s="21">
        <v>176</v>
      </c>
      <c r="B182" s="65"/>
      <c r="C182" s="65"/>
      <c r="D182" s="59"/>
      <c r="E182" s="59"/>
      <c r="F182" s="59"/>
      <c r="G182" s="59"/>
      <c r="H182" s="59"/>
      <c r="I182" s="59"/>
      <c r="J182" s="65"/>
      <c r="K182" s="65"/>
      <c r="L182" s="48"/>
      <c r="M182" s="48"/>
      <c r="N182" s="30"/>
      <c r="O182" s="30"/>
      <c r="P182" s="30"/>
      <c r="Q182" s="30"/>
      <c r="R182" s="30">
        <f t="shared" si="7"/>
        <v>0</v>
      </c>
      <c r="S182" s="30">
        <f t="shared" si="8"/>
        <v>0</v>
      </c>
      <c r="T182" s="30"/>
      <c r="U182" s="21"/>
      <c r="V182" s="63"/>
      <c r="W182" s="30" t="str">
        <f t="shared" si="6"/>
        <v/>
      </c>
      <c r="X182" s="21"/>
    </row>
    <row r="183" spans="1:24" s="12" customFormat="1" ht="15.75" customHeight="1">
      <c r="A183" s="21">
        <v>177</v>
      </c>
      <c r="B183" s="65"/>
      <c r="C183" s="65"/>
      <c r="D183" s="59"/>
      <c r="E183" s="59"/>
      <c r="F183" s="59"/>
      <c r="G183" s="59"/>
      <c r="H183" s="59"/>
      <c r="I183" s="59"/>
      <c r="J183" s="65"/>
      <c r="K183" s="65"/>
      <c r="L183" s="48"/>
      <c r="M183" s="48"/>
      <c r="N183" s="30"/>
      <c r="O183" s="30"/>
      <c r="P183" s="30"/>
      <c r="Q183" s="30"/>
      <c r="R183" s="30">
        <f t="shared" si="7"/>
        <v>0</v>
      </c>
      <c r="S183" s="30">
        <f t="shared" si="8"/>
        <v>0</v>
      </c>
      <c r="T183" s="30"/>
      <c r="U183" s="21"/>
      <c r="V183" s="63"/>
      <c r="W183" s="30" t="str">
        <f t="shared" si="6"/>
        <v/>
      </c>
      <c r="X183" s="21"/>
    </row>
    <row r="184" spans="1:24" s="12" customFormat="1" ht="15.75" customHeight="1">
      <c r="A184" s="21">
        <v>178</v>
      </c>
      <c r="B184" s="65"/>
      <c r="C184" s="65"/>
      <c r="D184" s="59"/>
      <c r="E184" s="59"/>
      <c r="F184" s="59"/>
      <c r="G184" s="59"/>
      <c r="H184" s="59"/>
      <c r="I184" s="59"/>
      <c r="J184" s="65"/>
      <c r="K184" s="65"/>
      <c r="L184" s="48"/>
      <c r="M184" s="48"/>
      <c r="N184" s="30"/>
      <c r="O184" s="30"/>
      <c r="P184" s="30"/>
      <c r="Q184" s="30"/>
      <c r="R184" s="30">
        <f t="shared" si="7"/>
        <v>0</v>
      </c>
      <c r="S184" s="30">
        <f t="shared" si="8"/>
        <v>0</v>
      </c>
      <c r="T184" s="30"/>
      <c r="U184" s="21"/>
      <c r="V184" s="63"/>
      <c r="W184" s="30" t="str">
        <f t="shared" si="6"/>
        <v/>
      </c>
      <c r="X184" s="21"/>
    </row>
    <row r="185" spans="1:24" s="12" customFormat="1" ht="15.75" customHeight="1">
      <c r="A185" s="21">
        <v>179</v>
      </c>
      <c r="B185" s="65"/>
      <c r="C185" s="65"/>
      <c r="D185" s="59"/>
      <c r="E185" s="59"/>
      <c r="F185" s="59"/>
      <c r="G185" s="59"/>
      <c r="H185" s="59"/>
      <c r="I185" s="59"/>
      <c r="J185" s="65"/>
      <c r="K185" s="65"/>
      <c r="L185" s="48"/>
      <c r="M185" s="48"/>
      <c r="N185" s="30"/>
      <c r="O185" s="30"/>
      <c r="P185" s="30"/>
      <c r="Q185" s="30"/>
      <c r="R185" s="30">
        <f t="shared" si="7"/>
        <v>0</v>
      </c>
      <c r="S185" s="30">
        <f t="shared" si="8"/>
        <v>0</v>
      </c>
      <c r="T185" s="30"/>
      <c r="U185" s="21"/>
      <c r="V185" s="63"/>
      <c r="W185" s="30" t="str">
        <f t="shared" si="6"/>
        <v/>
      </c>
      <c r="X185" s="21"/>
    </row>
    <row r="186" spans="1:24" s="12" customFormat="1" ht="15.75" customHeight="1">
      <c r="A186" s="21">
        <v>180</v>
      </c>
      <c r="B186" s="65"/>
      <c r="C186" s="65"/>
      <c r="D186" s="59"/>
      <c r="E186" s="59"/>
      <c r="F186" s="59"/>
      <c r="G186" s="59"/>
      <c r="H186" s="59"/>
      <c r="I186" s="59"/>
      <c r="J186" s="65"/>
      <c r="K186" s="65"/>
      <c r="L186" s="48"/>
      <c r="M186" s="48"/>
      <c r="N186" s="30"/>
      <c r="O186" s="30"/>
      <c r="P186" s="30"/>
      <c r="Q186" s="30"/>
      <c r="R186" s="30">
        <f t="shared" si="7"/>
        <v>0</v>
      </c>
      <c r="S186" s="30">
        <f t="shared" si="8"/>
        <v>0</v>
      </c>
      <c r="T186" s="30"/>
      <c r="U186" s="21"/>
      <c r="V186" s="63"/>
      <c r="W186" s="30" t="str">
        <f t="shared" si="6"/>
        <v/>
      </c>
      <c r="X186" s="21"/>
    </row>
    <row r="187" spans="1:24" s="12" customFormat="1" ht="15.75" customHeight="1">
      <c r="A187" s="21">
        <v>181</v>
      </c>
      <c r="B187" s="65"/>
      <c r="C187" s="65"/>
      <c r="D187" s="59"/>
      <c r="E187" s="59"/>
      <c r="F187" s="59"/>
      <c r="G187" s="59"/>
      <c r="H187" s="59"/>
      <c r="I187" s="59"/>
      <c r="J187" s="65"/>
      <c r="K187" s="65"/>
      <c r="L187" s="48"/>
      <c r="M187" s="48"/>
      <c r="N187" s="30"/>
      <c r="O187" s="30"/>
      <c r="P187" s="30"/>
      <c r="Q187" s="30"/>
      <c r="R187" s="30">
        <f t="shared" si="7"/>
        <v>0</v>
      </c>
      <c r="S187" s="30">
        <f t="shared" si="8"/>
        <v>0</v>
      </c>
      <c r="T187" s="30"/>
      <c r="U187" s="21"/>
      <c r="V187" s="63"/>
      <c r="W187" s="30" t="str">
        <f t="shared" si="6"/>
        <v/>
      </c>
      <c r="X187" s="21"/>
    </row>
    <row r="188" spans="1:24" s="12" customFormat="1" ht="15.75" customHeight="1">
      <c r="A188" s="21">
        <v>182</v>
      </c>
      <c r="B188" s="65"/>
      <c r="C188" s="65"/>
      <c r="D188" s="59"/>
      <c r="E188" s="59"/>
      <c r="F188" s="59"/>
      <c r="G188" s="59"/>
      <c r="H188" s="59"/>
      <c r="I188" s="59"/>
      <c r="J188" s="65"/>
      <c r="K188" s="65"/>
      <c r="L188" s="48"/>
      <c r="M188" s="48"/>
      <c r="N188" s="30"/>
      <c r="O188" s="30"/>
      <c r="P188" s="30"/>
      <c r="Q188" s="30"/>
      <c r="R188" s="30">
        <f t="shared" si="7"/>
        <v>0</v>
      </c>
      <c r="S188" s="30">
        <f t="shared" si="8"/>
        <v>0</v>
      </c>
      <c r="T188" s="30"/>
      <c r="U188" s="21"/>
      <c r="V188" s="63"/>
      <c r="W188" s="30" t="str">
        <f t="shared" si="6"/>
        <v/>
      </c>
      <c r="X188" s="21"/>
    </row>
    <row r="189" spans="1:24" s="12" customFormat="1" ht="15.75" customHeight="1">
      <c r="A189" s="21">
        <v>183</v>
      </c>
      <c r="B189" s="65"/>
      <c r="C189" s="65"/>
      <c r="D189" s="59"/>
      <c r="E189" s="59"/>
      <c r="F189" s="59"/>
      <c r="G189" s="59"/>
      <c r="H189" s="59"/>
      <c r="I189" s="59"/>
      <c r="J189" s="65"/>
      <c r="K189" s="65"/>
      <c r="L189" s="48"/>
      <c r="M189" s="48"/>
      <c r="N189" s="30"/>
      <c r="O189" s="30"/>
      <c r="P189" s="30"/>
      <c r="Q189" s="30"/>
      <c r="R189" s="30">
        <f t="shared" si="7"/>
        <v>0</v>
      </c>
      <c r="S189" s="30">
        <f t="shared" si="8"/>
        <v>0</v>
      </c>
      <c r="T189" s="30"/>
      <c r="U189" s="21"/>
      <c r="V189" s="63"/>
      <c r="W189" s="30" t="str">
        <f t="shared" si="6"/>
        <v/>
      </c>
      <c r="X189" s="21"/>
    </row>
    <row r="190" spans="1:24" s="12" customFormat="1" ht="15.75" customHeight="1">
      <c r="A190" s="21">
        <v>184</v>
      </c>
      <c r="B190" s="65"/>
      <c r="C190" s="65"/>
      <c r="D190" s="59"/>
      <c r="E190" s="59"/>
      <c r="F190" s="59"/>
      <c r="G190" s="59"/>
      <c r="H190" s="59"/>
      <c r="I190" s="59"/>
      <c r="J190" s="65"/>
      <c r="K190" s="65"/>
      <c r="L190" s="48"/>
      <c r="M190" s="48"/>
      <c r="N190" s="30"/>
      <c r="O190" s="30"/>
      <c r="P190" s="30"/>
      <c r="Q190" s="30"/>
      <c r="R190" s="30">
        <f t="shared" si="7"/>
        <v>0</v>
      </c>
      <c r="S190" s="30">
        <f t="shared" si="8"/>
        <v>0</v>
      </c>
      <c r="T190" s="30"/>
      <c r="U190" s="21"/>
      <c r="V190" s="63"/>
      <c r="W190" s="30" t="str">
        <f t="shared" si="6"/>
        <v/>
      </c>
      <c r="X190" s="21"/>
    </row>
    <row r="191" spans="1:24" s="12" customFormat="1" ht="15.75" customHeight="1">
      <c r="A191" s="21">
        <v>185</v>
      </c>
      <c r="B191" s="65"/>
      <c r="C191" s="65"/>
      <c r="D191" s="59"/>
      <c r="E191" s="59"/>
      <c r="F191" s="59"/>
      <c r="G191" s="59"/>
      <c r="H191" s="59"/>
      <c r="I191" s="59"/>
      <c r="J191" s="65"/>
      <c r="K191" s="65"/>
      <c r="L191" s="48"/>
      <c r="M191" s="48"/>
      <c r="N191" s="30"/>
      <c r="O191" s="30"/>
      <c r="P191" s="30"/>
      <c r="Q191" s="30"/>
      <c r="R191" s="30">
        <f t="shared" si="7"/>
        <v>0</v>
      </c>
      <c r="S191" s="30">
        <f t="shared" si="8"/>
        <v>0</v>
      </c>
      <c r="T191" s="30"/>
      <c r="U191" s="21"/>
      <c r="V191" s="63"/>
      <c r="W191" s="30" t="str">
        <f t="shared" si="6"/>
        <v/>
      </c>
      <c r="X191" s="21"/>
    </row>
    <row r="192" spans="1:24" s="12" customFormat="1" ht="15.75" customHeight="1">
      <c r="A192" s="21">
        <v>186</v>
      </c>
      <c r="B192" s="65"/>
      <c r="C192" s="65"/>
      <c r="D192" s="59"/>
      <c r="E192" s="59"/>
      <c r="F192" s="59"/>
      <c r="G192" s="59"/>
      <c r="H192" s="59"/>
      <c r="I192" s="59"/>
      <c r="J192" s="65"/>
      <c r="K192" s="65"/>
      <c r="L192" s="48"/>
      <c r="M192" s="48"/>
      <c r="N192" s="30"/>
      <c r="O192" s="30"/>
      <c r="P192" s="30"/>
      <c r="Q192" s="30"/>
      <c r="R192" s="30">
        <f t="shared" si="7"/>
        <v>0</v>
      </c>
      <c r="S192" s="30">
        <f t="shared" si="8"/>
        <v>0</v>
      </c>
      <c r="T192" s="30"/>
      <c r="U192" s="21"/>
      <c r="V192" s="63"/>
      <c r="W192" s="30" t="str">
        <f t="shared" si="6"/>
        <v/>
      </c>
      <c r="X192" s="21"/>
    </row>
    <row r="193" spans="1:37" s="12" customFormat="1" ht="15.75" customHeight="1">
      <c r="A193" s="21">
        <v>187</v>
      </c>
      <c r="B193" s="65"/>
      <c r="C193" s="65"/>
      <c r="D193" s="59"/>
      <c r="E193" s="59"/>
      <c r="F193" s="59"/>
      <c r="G193" s="59"/>
      <c r="H193" s="59"/>
      <c r="I193" s="59"/>
      <c r="J193" s="65"/>
      <c r="K193" s="65"/>
      <c r="L193" s="48"/>
      <c r="M193" s="48"/>
      <c r="N193" s="30"/>
      <c r="O193" s="30"/>
      <c r="P193" s="30"/>
      <c r="Q193" s="30"/>
      <c r="R193" s="30">
        <f t="shared" si="7"/>
        <v>0</v>
      </c>
      <c r="S193" s="30">
        <f t="shared" si="8"/>
        <v>0</v>
      </c>
      <c r="T193" s="30"/>
      <c r="U193" s="21"/>
      <c r="V193" s="63"/>
      <c r="W193" s="30" t="str">
        <f t="shared" si="6"/>
        <v/>
      </c>
      <c r="X193" s="21"/>
    </row>
    <row r="194" spans="1:37" s="12" customFormat="1" ht="15.75" customHeight="1">
      <c r="A194" s="21">
        <v>188</v>
      </c>
      <c r="B194" s="65"/>
      <c r="C194" s="65"/>
      <c r="D194" s="59"/>
      <c r="E194" s="59"/>
      <c r="F194" s="59"/>
      <c r="G194" s="59"/>
      <c r="H194" s="59"/>
      <c r="I194" s="59"/>
      <c r="J194" s="65"/>
      <c r="K194" s="65"/>
      <c r="L194" s="48"/>
      <c r="M194" s="48"/>
      <c r="N194" s="30"/>
      <c r="O194" s="30"/>
      <c r="P194" s="30"/>
      <c r="Q194" s="30"/>
      <c r="R194" s="30">
        <f t="shared" si="7"/>
        <v>0</v>
      </c>
      <c r="S194" s="30">
        <f t="shared" si="8"/>
        <v>0</v>
      </c>
      <c r="T194" s="30"/>
      <c r="U194" s="21"/>
      <c r="V194" s="63"/>
      <c r="W194" s="30" t="str">
        <f t="shared" si="6"/>
        <v/>
      </c>
      <c r="X194" s="21"/>
    </row>
    <row r="195" spans="1:37" s="12" customFormat="1" ht="15.75" customHeight="1">
      <c r="A195" s="21">
        <v>189</v>
      </c>
      <c r="B195" s="65"/>
      <c r="C195" s="65"/>
      <c r="D195" s="59"/>
      <c r="E195" s="59"/>
      <c r="F195" s="59"/>
      <c r="G195" s="59"/>
      <c r="H195" s="59"/>
      <c r="I195" s="59"/>
      <c r="J195" s="65"/>
      <c r="K195" s="65"/>
      <c r="L195" s="48"/>
      <c r="M195" s="48"/>
      <c r="N195" s="30"/>
      <c r="O195" s="30"/>
      <c r="P195" s="30"/>
      <c r="Q195" s="30"/>
      <c r="R195" s="30">
        <f t="shared" si="7"/>
        <v>0</v>
      </c>
      <c r="S195" s="30">
        <f t="shared" si="8"/>
        <v>0</v>
      </c>
      <c r="T195" s="30"/>
      <c r="U195" s="21"/>
      <c r="V195" s="63"/>
      <c r="W195" s="30" t="str">
        <f t="shared" si="6"/>
        <v/>
      </c>
      <c r="X195" s="21"/>
    </row>
    <row r="196" spans="1:37" s="12" customFormat="1" ht="15.75" customHeight="1">
      <c r="A196" s="21">
        <v>190</v>
      </c>
      <c r="B196" s="65"/>
      <c r="C196" s="65"/>
      <c r="D196" s="59"/>
      <c r="E196" s="59"/>
      <c r="F196" s="59"/>
      <c r="G196" s="59"/>
      <c r="H196" s="59"/>
      <c r="I196" s="59"/>
      <c r="J196" s="65"/>
      <c r="K196" s="65"/>
      <c r="L196" s="48"/>
      <c r="M196" s="48"/>
      <c r="N196" s="30"/>
      <c r="O196" s="30"/>
      <c r="P196" s="30"/>
      <c r="Q196" s="30"/>
      <c r="R196" s="30">
        <f t="shared" si="7"/>
        <v>0</v>
      </c>
      <c r="S196" s="30">
        <f t="shared" si="8"/>
        <v>0</v>
      </c>
      <c r="T196" s="30"/>
      <c r="U196" s="21"/>
      <c r="V196" s="63"/>
      <c r="W196" s="30" t="str">
        <f t="shared" si="6"/>
        <v/>
      </c>
      <c r="X196" s="21"/>
    </row>
    <row r="197" spans="1:37" s="12" customFormat="1" ht="15.75" customHeight="1">
      <c r="A197" s="21">
        <v>191</v>
      </c>
      <c r="B197" s="65"/>
      <c r="C197" s="65"/>
      <c r="D197" s="59"/>
      <c r="E197" s="59"/>
      <c r="F197" s="59"/>
      <c r="G197" s="59"/>
      <c r="H197" s="59"/>
      <c r="I197" s="59"/>
      <c r="J197" s="65"/>
      <c r="K197" s="65"/>
      <c r="L197" s="48"/>
      <c r="M197" s="48"/>
      <c r="N197" s="30"/>
      <c r="O197" s="30"/>
      <c r="P197" s="30"/>
      <c r="Q197" s="30"/>
      <c r="R197" s="30">
        <f t="shared" si="7"/>
        <v>0</v>
      </c>
      <c r="S197" s="30">
        <f t="shared" si="8"/>
        <v>0</v>
      </c>
      <c r="T197" s="30"/>
      <c r="U197" s="21"/>
      <c r="V197" s="63"/>
      <c r="W197" s="30" t="str">
        <f t="shared" si="6"/>
        <v/>
      </c>
      <c r="X197" s="21"/>
    </row>
    <row r="198" spans="1:37" s="12" customFormat="1" ht="15.75" customHeight="1">
      <c r="A198" s="21">
        <v>192</v>
      </c>
      <c r="B198" s="65"/>
      <c r="C198" s="65"/>
      <c r="D198" s="59"/>
      <c r="E198" s="59"/>
      <c r="F198" s="59"/>
      <c r="G198" s="59"/>
      <c r="H198" s="59"/>
      <c r="I198" s="59"/>
      <c r="J198" s="65"/>
      <c r="K198" s="65"/>
      <c r="L198" s="48"/>
      <c r="M198" s="48"/>
      <c r="N198" s="30"/>
      <c r="O198" s="30"/>
      <c r="P198" s="30"/>
      <c r="Q198" s="30"/>
      <c r="R198" s="30">
        <f t="shared" si="7"/>
        <v>0</v>
      </c>
      <c r="S198" s="30">
        <f t="shared" si="8"/>
        <v>0</v>
      </c>
      <c r="T198" s="30"/>
      <c r="U198" s="21"/>
      <c r="V198" s="63"/>
      <c r="W198" s="30" t="str">
        <f t="shared" si="6"/>
        <v/>
      </c>
      <c r="X198" s="21"/>
    </row>
    <row r="199" spans="1:37" s="12" customFormat="1" ht="15.75" customHeight="1">
      <c r="A199" s="21">
        <v>193</v>
      </c>
      <c r="B199" s="65"/>
      <c r="C199" s="65"/>
      <c r="D199" s="59"/>
      <c r="E199" s="59"/>
      <c r="F199" s="59"/>
      <c r="G199" s="59"/>
      <c r="H199" s="59"/>
      <c r="I199" s="59"/>
      <c r="J199" s="65"/>
      <c r="K199" s="65"/>
      <c r="L199" s="48"/>
      <c r="M199" s="48"/>
      <c r="N199" s="30"/>
      <c r="O199" s="30"/>
      <c r="P199" s="30"/>
      <c r="Q199" s="30"/>
      <c r="R199" s="30">
        <f t="shared" si="7"/>
        <v>0</v>
      </c>
      <c r="S199" s="30">
        <f t="shared" si="8"/>
        <v>0</v>
      </c>
      <c r="T199" s="30"/>
      <c r="U199" s="21"/>
      <c r="V199" s="63"/>
      <c r="W199" s="30" t="str">
        <f t="shared" ref="W199:W209" si="9">IF(S199=0,"",(V199-S199)/S199*100)</f>
        <v/>
      </c>
      <c r="X199" s="21"/>
    </row>
    <row r="200" spans="1:37" s="12" customFormat="1" ht="15.75" customHeight="1">
      <c r="A200" s="21">
        <v>194</v>
      </c>
      <c r="B200" s="65"/>
      <c r="C200" s="65"/>
      <c r="D200" s="59"/>
      <c r="E200" s="59"/>
      <c r="F200" s="59"/>
      <c r="G200" s="59"/>
      <c r="H200" s="59"/>
      <c r="I200" s="59"/>
      <c r="J200" s="65"/>
      <c r="K200" s="65"/>
      <c r="L200" s="48"/>
      <c r="M200" s="48"/>
      <c r="N200" s="30"/>
      <c r="O200" s="30"/>
      <c r="P200" s="30"/>
      <c r="Q200" s="30"/>
      <c r="R200" s="30">
        <f t="shared" ref="R200:R206" si="10">N200+P200</f>
        <v>0</v>
      </c>
      <c r="S200" s="30">
        <f t="shared" ref="S200:S206" si="11">O200+Q200</f>
        <v>0</v>
      </c>
      <c r="T200" s="30"/>
      <c r="U200" s="21"/>
      <c r="V200" s="63"/>
      <c r="W200" s="30" t="str">
        <f t="shared" si="9"/>
        <v/>
      </c>
      <c r="X200" s="21"/>
    </row>
    <row r="201" spans="1:37" s="12" customFormat="1" ht="15.75" customHeight="1">
      <c r="A201" s="21">
        <v>195</v>
      </c>
      <c r="B201" s="65"/>
      <c r="C201" s="65"/>
      <c r="D201" s="59"/>
      <c r="E201" s="59"/>
      <c r="F201" s="59"/>
      <c r="G201" s="59"/>
      <c r="H201" s="59"/>
      <c r="I201" s="59"/>
      <c r="J201" s="65"/>
      <c r="K201" s="65"/>
      <c r="L201" s="48"/>
      <c r="M201" s="48"/>
      <c r="N201" s="30"/>
      <c r="O201" s="30"/>
      <c r="P201" s="30"/>
      <c r="Q201" s="30"/>
      <c r="R201" s="30">
        <f t="shared" si="10"/>
        <v>0</v>
      </c>
      <c r="S201" s="30">
        <f t="shared" si="11"/>
        <v>0</v>
      </c>
      <c r="T201" s="30"/>
      <c r="U201" s="21"/>
      <c r="V201" s="63"/>
      <c r="W201" s="30" t="str">
        <f t="shared" si="9"/>
        <v/>
      </c>
      <c r="X201" s="21"/>
    </row>
    <row r="202" spans="1:37" s="12" customFormat="1" ht="15.75" customHeight="1">
      <c r="A202" s="21">
        <v>196</v>
      </c>
      <c r="B202" s="65"/>
      <c r="C202" s="65"/>
      <c r="D202" s="59"/>
      <c r="E202" s="59"/>
      <c r="F202" s="59"/>
      <c r="G202" s="59"/>
      <c r="H202" s="59"/>
      <c r="I202" s="59"/>
      <c r="J202" s="65"/>
      <c r="K202" s="65"/>
      <c r="L202" s="48"/>
      <c r="M202" s="48"/>
      <c r="N202" s="30"/>
      <c r="O202" s="30"/>
      <c r="P202" s="30"/>
      <c r="Q202" s="30"/>
      <c r="R202" s="30">
        <f t="shared" si="10"/>
        <v>0</v>
      </c>
      <c r="S202" s="30">
        <f t="shared" si="11"/>
        <v>0</v>
      </c>
      <c r="T202" s="30"/>
      <c r="U202" s="21"/>
      <c r="V202" s="63"/>
      <c r="W202" s="30" t="str">
        <f t="shared" si="9"/>
        <v/>
      </c>
      <c r="X202" s="21"/>
    </row>
    <row r="203" spans="1:37" s="12" customFormat="1" ht="15.75" customHeight="1">
      <c r="A203" s="21">
        <v>197</v>
      </c>
      <c r="B203" s="65"/>
      <c r="C203" s="65"/>
      <c r="D203" s="59"/>
      <c r="E203" s="59"/>
      <c r="F203" s="59"/>
      <c r="G203" s="59"/>
      <c r="H203" s="59"/>
      <c r="I203" s="59"/>
      <c r="J203" s="65"/>
      <c r="K203" s="65"/>
      <c r="L203" s="48"/>
      <c r="M203" s="48"/>
      <c r="N203" s="30"/>
      <c r="O203" s="30"/>
      <c r="P203" s="30"/>
      <c r="Q203" s="30"/>
      <c r="R203" s="30">
        <f t="shared" si="10"/>
        <v>0</v>
      </c>
      <c r="S203" s="30">
        <f t="shared" si="11"/>
        <v>0</v>
      </c>
      <c r="T203" s="30"/>
      <c r="U203" s="21"/>
      <c r="V203" s="63"/>
      <c r="W203" s="30" t="str">
        <f t="shared" si="9"/>
        <v/>
      </c>
      <c r="X203" s="21"/>
    </row>
    <row r="204" spans="1:37" s="12" customFormat="1" ht="15.75" customHeight="1">
      <c r="A204" s="21">
        <v>198</v>
      </c>
      <c r="B204" s="65"/>
      <c r="C204" s="65"/>
      <c r="D204" s="59"/>
      <c r="E204" s="59"/>
      <c r="F204" s="59"/>
      <c r="G204" s="59"/>
      <c r="H204" s="59"/>
      <c r="I204" s="59"/>
      <c r="J204" s="65"/>
      <c r="K204" s="65"/>
      <c r="L204" s="48"/>
      <c r="M204" s="48"/>
      <c r="N204" s="30"/>
      <c r="O204" s="30"/>
      <c r="P204" s="30"/>
      <c r="Q204" s="30"/>
      <c r="R204" s="30">
        <f t="shared" si="10"/>
        <v>0</v>
      </c>
      <c r="S204" s="30">
        <f t="shared" si="11"/>
        <v>0</v>
      </c>
      <c r="T204" s="30"/>
      <c r="U204" s="21"/>
      <c r="V204" s="63"/>
      <c r="W204" s="30" t="str">
        <f t="shared" si="9"/>
        <v/>
      </c>
      <c r="X204" s="21"/>
    </row>
    <row r="205" spans="1:37" s="12" customFormat="1" ht="15.75" customHeight="1">
      <c r="A205" s="21">
        <v>199</v>
      </c>
      <c r="B205" s="65"/>
      <c r="C205" s="65"/>
      <c r="D205" s="59"/>
      <c r="E205" s="59"/>
      <c r="F205" s="59"/>
      <c r="G205" s="59"/>
      <c r="H205" s="59"/>
      <c r="I205" s="59"/>
      <c r="J205" s="65"/>
      <c r="K205" s="65"/>
      <c r="L205" s="48"/>
      <c r="M205" s="48"/>
      <c r="N205" s="30"/>
      <c r="O205" s="30"/>
      <c r="P205" s="30"/>
      <c r="Q205" s="30"/>
      <c r="R205" s="30">
        <f t="shared" si="10"/>
        <v>0</v>
      </c>
      <c r="S205" s="30">
        <f t="shared" si="11"/>
        <v>0</v>
      </c>
      <c r="T205" s="30"/>
      <c r="U205" s="21"/>
      <c r="V205" s="63"/>
      <c r="W205" s="30" t="str">
        <f t="shared" si="9"/>
        <v/>
      </c>
      <c r="X205" s="21"/>
    </row>
    <row r="206" spans="1:37" s="12" customFormat="1" ht="15.75" customHeight="1">
      <c r="A206" s="21">
        <v>200</v>
      </c>
      <c r="B206" s="65"/>
      <c r="C206" s="65"/>
      <c r="D206" s="59"/>
      <c r="E206" s="59"/>
      <c r="F206" s="59"/>
      <c r="G206" s="59"/>
      <c r="H206" s="59"/>
      <c r="I206" s="59"/>
      <c r="J206" s="65"/>
      <c r="K206" s="65"/>
      <c r="L206" s="48"/>
      <c r="M206" s="48"/>
      <c r="N206" s="30"/>
      <c r="O206" s="30"/>
      <c r="P206" s="30"/>
      <c r="Q206" s="30"/>
      <c r="R206" s="30">
        <f t="shared" si="10"/>
        <v>0</v>
      </c>
      <c r="S206" s="30">
        <f t="shared" si="11"/>
        <v>0</v>
      </c>
      <c r="T206" s="30"/>
      <c r="U206" s="21"/>
      <c r="V206" s="63"/>
      <c r="W206" s="30" t="str">
        <f t="shared" si="9"/>
        <v/>
      </c>
      <c r="X206" s="21"/>
    </row>
    <row r="207" spans="1:37" ht="15.75" customHeight="1">
      <c r="A207" s="21"/>
      <c r="B207" s="26"/>
      <c r="C207" s="26"/>
      <c r="D207" s="26"/>
      <c r="E207" s="26"/>
      <c r="F207" s="21"/>
      <c r="G207" s="26"/>
      <c r="H207" s="26"/>
      <c r="I207" s="26"/>
      <c r="J207" s="21"/>
      <c r="K207" s="21"/>
      <c r="L207" s="48"/>
      <c r="M207" s="48"/>
      <c r="N207" s="30"/>
      <c r="O207" s="30"/>
      <c r="P207" s="30"/>
      <c r="Q207" s="30"/>
      <c r="R207" s="40"/>
      <c r="S207" s="40"/>
      <c r="T207" s="30"/>
      <c r="U207" s="21"/>
      <c r="V207" s="30"/>
      <c r="W207" s="30" t="str">
        <f t="shared" si="9"/>
        <v/>
      </c>
      <c r="X207" s="31"/>
      <c r="Y207" s="73"/>
      <c r="Z207" s="184"/>
      <c r="AA207" s="184"/>
      <c r="AC207" s="73"/>
      <c r="AF207" s="29"/>
      <c r="AG207" s="30"/>
      <c r="AH207" s="30"/>
      <c r="AI207" s="30"/>
      <c r="AK207" s="73"/>
    </row>
    <row r="208" spans="1:37" ht="15.75" customHeight="1">
      <c r="A208" s="21"/>
      <c r="B208" s="26"/>
      <c r="C208" s="26"/>
      <c r="D208" s="26"/>
      <c r="E208" s="26"/>
      <c r="F208" s="21"/>
      <c r="G208" s="26"/>
      <c r="H208" s="26"/>
      <c r="I208" s="31"/>
      <c r="J208" s="21"/>
      <c r="K208" s="21"/>
      <c r="L208" s="48"/>
      <c r="M208" s="48"/>
      <c r="N208" s="30"/>
      <c r="O208" s="30"/>
      <c r="P208" s="30"/>
      <c r="Q208" s="30"/>
      <c r="R208" s="30"/>
      <c r="S208" s="30"/>
      <c r="T208" s="30"/>
      <c r="U208" s="21"/>
      <c r="V208" s="30"/>
      <c r="W208" s="30" t="str">
        <f t="shared" si="9"/>
        <v/>
      </c>
      <c r="X208" s="31"/>
      <c r="Y208" s="73"/>
    </row>
    <row r="209" spans="1:24" ht="15.75" customHeight="1">
      <c r="A209" s="622" t="s">
        <v>627</v>
      </c>
      <c r="B209" s="622"/>
      <c r="C209" s="622"/>
      <c r="D209" s="622"/>
      <c r="E209" s="21"/>
      <c r="F209" s="21"/>
      <c r="G209" s="21"/>
      <c r="H209" s="21"/>
      <c r="I209" s="21"/>
      <c r="J209" s="21"/>
      <c r="K209" s="21"/>
      <c r="L209" s="48"/>
      <c r="M209" s="48"/>
      <c r="N209" s="30">
        <f t="shared" ref="N209:T209" si="12">SUM(N7:N208)</f>
        <v>0</v>
      </c>
      <c r="O209" s="30">
        <f t="shared" si="12"/>
        <v>0</v>
      </c>
      <c r="P209" s="30">
        <f t="shared" si="12"/>
        <v>0</v>
      </c>
      <c r="Q209" s="30">
        <f t="shared" si="12"/>
        <v>0</v>
      </c>
      <c r="R209" s="30">
        <f t="shared" si="12"/>
        <v>0</v>
      </c>
      <c r="S209" s="30">
        <f t="shared" si="12"/>
        <v>0</v>
      </c>
      <c r="T209" s="30">
        <f t="shared" si="12"/>
        <v>0</v>
      </c>
      <c r="U209" s="30"/>
      <c r="V209" s="30">
        <f>SUM(V7:V208)</f>
        <v>0</v>
      </c>
      <c r="W209" s="30" t="str">
        <f t="shared" si="9"/>
        <v/>
      </c>
      <c r="X209" s="31"/>
    </row>
    <row r="210" spans="1:24" ht="15.75" customHeight="1">
      <c r="A210" s="34" t="e">
        <f>#REF!&amp;#REF!</f>
        <v>#REF!</v>
      </c>
      <c r="T210" s="34" t="e">
        <f>"评估人员："&amp;#REF!</f>
        <v>#REF!</v>
      </c>
    </row>
    <row r="211" spans="1:24" ht="15.75" customHeight="1">
      <c r="A211" s="34" t="e">
        <f>CONCATENATE(#REF!,#REF!,#REF!,#REF!,#REF!,#REF!,#REF!)</f>
        <v>#REF!</v>
      </c>
      <c r="N211" s="185"/>
      <c r="O211" s="185"/>
      <c r="P211" s="185"/>
      <c r="Q211" s="185"/>
      <c r="R211" s="73"/>
    </row>
    <row r="212" spans="1:24" ht="15.75" customHeight="1">
      <c r="R212" s="73"/>
    </row>
    <row r="213" spans="1:24" ht="15.75" customHeight="1">
      <c r="O213" s="185"/>
      <c r="P213" s="185"/>
      <c r="Q213" s="185"/>
      <c r="R213" s="73"/>
    </row>
    <row r="214" spans="1:24" ht="15.75" customHeight="1">
      <c r="O214" s="185"/>
      <c r="P214" s="185"/>
      <c r="Q214" s="185"/>
      <c r="R214" s="185"/>
    </row>
    <row r="215" spans="1:24" ht="15.75" customHeight="1">
      <c r="O215" s="185"/>
      <c r="P215" s="185"/>
      <c r="Q215" s="185"/>
      <c r="R215" s="185"/>
    </row>
    <row r="216" spans="1:24" ht="15.75" customHeight="1">
      <c r="O216" s="185"/>
      <c r="P216" s="185"/>
      <c r="Q216" s="185"/>
      <c r="R216" s="185"/>
    </row>
    <row r="217" spans="1:24" ht="15.75" customHeight="1">
      <c r="O217" s="185"/>
      <c r="P217" s="185"/>
      <c r="Q217" s="185"/>
      <c r="R217" s="185"/>
    </row>
    <row r="218" spans="1:24" ht="15.75" customHeight="1">
      <c r="O218" s="185"/>
      <c r="P218" s="185"/>
      <c r="Q218" s="185"/>
      <c r="R218" s="185"/>
    </row>
    <row r="219" spans="1:24" ht="15.75" customHeight="1">
      <c r="O219" s="185"/>
      <c r="P219" s="185"/>
      <c r="Q219" s="185"/>
      <c r="R219" s="185"/>
    </row>
  </sheetData>
  <mergeCells count="22">
    <mergeCell ref="X5:X6"/>
    <mergeCell ref="A209:D209"/>
    <mergeCell ref="A5:A6"/>
    <mergeCell ref="B5:B6"/>
    <mergeCell ref="C5:C6"/>
    <mergeCell ref="D5:D6"/>
    <mergeCell ref="A2:X2"/>
    <mergeCell ref="A3:X3"/>
    <mergeCell ref="N5:O5"/>
    <mergeCell ref="P5:Q5"/>
    <mergeCell ref="R5:S5"/>
    <mergeCell ref="T5:V5"/>
    <mergeCell ref="E5:E6"/>
    <mergeCell ref="F5:F6"/>
    <mergeCell ref="G5:G6"/>
    <mergeCell ref="H5:H6"/>
    <mergeCell ref="I5:I6"/>
    <mergeCell ref="J5:J6"/>
    <mergeCell ref="K5:K6"/>
    <mergeCell ref="L5:L6"/>
    <mergeCell ref="M5:M6"/>
    <mergeCell ref="W5:W6"/>
  </mergeCells>
  <phoneticPr fontId="12" type="noConversion"/>
  <hyperlinks>
    <hyperlink ref="A1" location="索引目录!E38" display="返回索引页"/>
    <hyperlink ref="B1" location="固定资产汇总!B13" display="返回"/>
  </hyperlinks>
  <printOptions horizontalCentered="1"/>
  <pageMargins left="0.35433070866141703" right="0.35433070866141703" top="0.78740157480314998" bottom="0.78740157480314998" header="1.02362204724409" footer="0.511811023622047"/>
  <pageSetup paperSize="9" scale="54" fitToHeight="0" orientation="landscape"/>
  <headerFooter alignWithMargins="0">
    <oddHeader>&amp;R&amp;"宋体,常规"&amp;10表&amp;"Times New Roman,常规"4-6-2-1
&amp;"宋体,常规"共&amp;"Times New Roman,常规"&amp;N&amp;"宋体,常规"页第&amp;"Times New Roman,常规"&amp;P&amp;"宋体,常规"页</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F14"/>
  <sheetViews>
    <sheetView tabSelected="1" view="pageBreakPreview" zoomScaleNormal="100" workbookViewId="0">
      <selection sqref="A1:F1"/>
    </sheetView>
  </sheetViews>
  <sheetFormatPr defaultColWidth="9" defaultRowHeight="15.75" customHeight="1"/>
  <cols>
    <col min="1" max="1" width="8.25" style="13" customWidth="1"/>
    <col min="2" max="2" width="20" style="13" customWidth="1"/>
    <col min="3" max="3" width="25.25" style="13" customWidth="1"/>
    <col min="4" max="4" width="27.125" style="13" customWidth="1"/>
    <col min="5" max="5" width="8.375" style="13" customWidth="1"/>
    <col min="6" max="6" width="12.375" style="46" customWidth="1"/>
    <col min="7" max="7" width="9" style="13"/>
    <col min="8" max="9" width="10.5" style="13" customWidth="1"/>
    <col min="10" max="16384" width="9" style="13"/>
  </cols>
  <sheetData>
    <row r="1" spans="1:6" s="11" customFormat="1" ht="51" customHeight="1">
      <c r="A1" s="668" t="s">
        <v>1200</v>
      </c>
      <c r="B1" s="669"/>
      <c r="C1" s="669"/>
      <c r="D1" s="669"/>
      <c r="E1" s="669"/>
      <c r="F1" s="669"/>
    </row>
    <row r="2" spans="1:6" s="18" customFormat="1" ht="15.75" customHeight="1">
      <c r="A2" s="670" t="s">
        <v>934</v>
      </c>
      <c r="B2" s="670" t="s">
        <v>935</v>
      </c>
      <c r="C2" s="670" t="s">
        <v>936</v>
      </c>
      <c r="D2" s="670" t="s">
        <v>937</v>
      </c>
      <c r="E2" s="670" t="s">
        <v>938</v>
      </c>
      <c r="F2" s="672" t="s">
        <v>939</v>
      </c>
    </row>
    <row r="3" spans="1:6" s="18" customFormat="1" ht="15.75" customHeight="1">
      <c r="A3" s="670"/>
      <c r="B3" s="671"/>
      <c r="C3" s="671"/>
      <c r="D3" s="671"/>
      <c r="E3" s="671"/>
      <c r="F3" s="672"/>
    </row>
    <row r="4" spans="1:6" s="18" customFormat="1" ht="30" customHeight="1">
      <c r="A4" s="174">
        <v>1</v>
      </c>
      <c r="B4" s="175" t="s">
        <v>940</v>
      </c>
      <c r="C4" s="176" t="s">
        <v>941</v>
      </c>
      <c r="D4" s="177" t="s">
        <v>942</v>
      </c>
      <c r="E4" s="178">
        <v>1</v>
      </c>
      <c r="F4" s="179"/>
    </row>
    <row r="5" spans="1:6" s="12" customFormat="1" ht="30" customHeight="1">
      <c r="A5" s="180">
        <v>2</v>
      </c>
      <c r="B5" s="181" t="s">
        <v>943</v>
      </c>
      <c r="C5" s="176" t="s">
        <v>944</v>
      </c>
      <c r="D5" s="182" t="s">
        <v>945</v>
      </c>
      <c r="E5" s="178">
        <v>1</v>
      </c>
      <c r="F5" s="183"/>
    </row>
    <row r="6" spans="1:6" s="12" customFormat="1" ht="30" customHeight="1">
      <c r="A6" s="174">
        <v>3</v>
      </c>
      <c r="B6" s="181" t="s">
        <v>946</v>
      </c>
      <c r="C6" s="176" t="s">
        <v>947</v>
      </c>
      <c r="D6" s="182" t="s">
        <v>948</v>
      </c>
      <c r="E6" s="178">
        <v>1</v>
      </c>
      <c r="F6" s="183"/>
    </row>
    <row r="7" spans="1:6" s="12" customFormat="1" ht="30" customHeight="1">
      <c r="A7" s="180">
        <v>4</v>
      </c>
      <c r="B7" s="181" t="s">
        <v>949</v>
      </c>
      <c r="C7" s="176" t="s">
        <v>950</v>
      </c>
      <c r="D7" s="182" t="s">
        <v>951</v>
      </c>
      <c r="E7" s="178">
        <v>1</v>
      </c>
      <c r="F7" s="183"/>
    </row>
    <row r="8" spans="1:6" s="12" customFormat="1" ht="30" customHeight="1">
      <c r="A8" s="174">
        <v>5</v>
      </c>
      <c r="B8" s="181" t="s">
        <v>952</v>
      </c>
      <c r="C8" s="176" t="s">
        <v>953</v>
      </c>
      <c r="D8" s="182" t="s">
        <v>954</v>
      </c>
      <c r="E8" s="178">
        <v>1</v>
      </c>
      <c r="F8" s="183"/>
    </row>
    <row r="9" spans="1:6" s="12" customFormat="1" ht="30" customHeight="1">
      <c r="A9" s="180">
        <v>6</v>
      </c>
      <c r="B9" s="181" t="s">
        <v>952</v>
      </c>
      <c r="C9" s="176" t="s">
        <v>955</v>
      </c>
      <c r="D9" s="182" t="s">
        <v>954</v>
      </c>
      <c r="E9" s="178">
        <v>1</v>
      </c>
      <c r="F9" s="183"/>
    </row>
    <row r="10" spans="1:6" s="12" customFormat="1" ht="30" customHeight="1">
      <c r="A10" s="174">
        <v>7</v>
      </c>
      <c r="B10" s="181" t="s">
        <v>956</v>
      </c>
      <c r="C10" s="176" t="s">
        <v>957</v>
      </c>
      <c r="D10" s="182" t="s">
        <v>958</v>
      </c>
      <c r="E10" s="178">
        <v>1</v>
      </c>
      <c r="F10" s="183" t="s">
        <v>959</v>
      </c>
    </row>
    <row r="11" spans="1:6" s="12" customFormat="1" ht="30" customHeight="1">
      <c r="A11" s="180">
        <v>8</v>
      </c>
      <c r="B11" s="181" t="s">
        <v>960</v>
      </c>
      <c r="C11" s="176" t="s">
        <v>961</v>
      </c>
      <c r="D11" s="182" t="s">
        <v>962</v>
      </c>
      <c r="E11" s="178">
        <v>1</v>
      </c>
      <c r="F11" s="183"/>
    </row>
    <row r="12" spans="1:6" s="12" customFormat="1" ht="30" customHeight="1">
      <c r="A12" s="174">
        <v>9</v>
      </c>
      <c r="B12" s="181" t="s">
        <v>963</v>
      </c>
      <c r="C12" s="176" t="s">
        <v>964</v>
      </c>
      <c r="D12" s="182" t="s">
        <v>965</v>
      </c>
      <c r="E12" s="178">
        <v>1</v>
      </c>
      <c r="F12" s="183"/>
    </row>
    <row r="13" spans="1:6" s="12" customFormat="1" ht="30" customHeight="1">
      <c r="A13" s="180">
        <v>10</v>
      </c>
      <c r="B13" s="181" t="s">
        <v>960</v>
      </c>
      <c r="C13" s="176" t="s">
        <v>966</v>
      </c>
      <c r="D13" s="182" t="s">
        <v>962</v>
      </c>
      <c r="E13" s="178">
        <v>1</v>
      </c>
      <c r="F13" s="183"/>
    </row>
    <row r="14" spans="1:6" s="12" customFormat="1" ht="30" customHeight="1">
      <c r="A14" s="174">
        <v>11</v>
      </c>
      <c r="B14" s="181" t="s">
        <v>963</v>
      </c>
      <c r="C14" s="176" t="s">
        <v>967</v>
      </c>
      <c r="D14" s="182" t="s">
        <v>965</v>
      </c>
      <c r="E14" s="178">
        <v>1</v>
      </c>
      <c r="F14" s="183"/>
    </row>
  </sheetData>
  <mergeCells count="7">
    <mergeCell ref="A1:F1"/>
    <mergeCell ref="A2:A3"/>
    <mergeCell ref="B2:B3"/>
    <mergeCell ref="C2:C3"/>
    <mergeCell ref="D2:D3"/>
    <mergeCell ref="E2:E3"/>
    <mergeCell ref="F2:F3"/>
  </mergeCells>
  <phoneticPr fontId="12" type="noConversion"/>
  <printOptions horizontalCentered="1"/>
  <pageMargins left="0.35433070866141703" right="0.35433070866141703" top="0.78740157480314998" bottom="0.78740157480314998" header="1.02362204724409" footer="0.511811023622047"/>
  <pageSetup paperSize="9" fitToHeight="0" orientation="landscape" r:id="rId1"/>
  <headerFooter alignWithMargins="0">
    <oddHeader>&amp;R&amp;"宋体,常规"&amp;10表&amp;"Times New Roman,常规"4-6-2-2
&amp;"宋体,常规"共&amp;"Times New Roman,常规"&amp;N&amp;"宋体,常规"页第&amp;"Times New Roman,常规"&amp;P&amp;"宋体,常规"页</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9"/>
  <sheetViews>
    <sheetView workbookViewId="0">
      <selection activeCell="F12" sqref="F12"/>
    </sheetView>
  </sheetViews>
  <sheetFormatPr defaultColWidth="9" defaultRowHeight="15.75"/>
  <cols>
    <col min="3" max="3" width="16.125" customWidth="1"/>
  </cols>
  <sheetData>
    <row r="2" spans="1:10">
      <c r="B2" t="s">
        <v>968</v>
      </c>
      <c r="J2" s="168" t="s">
        <v>969</v>
      </c>
    </row>
    <row r="3" spans="1:10">
      <c r="A3" s="68" t="s">
        <v>970</v>
      </c>
      <c r="B3" s="68" t="s">
        <v>971</v>
      </c>
      <c r="C3" s="68" t="s">
        <v>972</v>
      </c>
      <c r="D3" s="68" t="s">
        <v>973</v>
      </c>
      <c r="E3" s="68" t="s">
        <v>974</v>
      </c>
      <c r="F3" s="68" t="s">
        <v>975</v>
      </c>
      <c r="G3" s="68" t="s">
        <v>976</v>
      </c>
      <c r="J3" s="169" t="s">
        <v>977</v>
      </c>
    </row>
    <row r="4" spans="1:10">
      <c r="A4" s="170" t="s">
        <v>969</v>
      </c>
      <c r="B4" s="170" t="s">
        <v>978</v>
      </c>
      <c r="C4" s="171">
        <v>43662</v>
      </c>
      <c r="D4" s="172">
        <v>83</v>
      </c>
      <c r="E4" s="172">
        <v>106.1</v>
      </c>
      <c r="F4" s="173">
        <f>D4/E4</f>
        <v>0.78228086710650302</v>
      </c>
      <c r="G4" s="673">
        <f>ROUNDUP((F4+F5+F6+F7+F8)/5,1)</f>
        <v>0.8</v>
      </c>
    </row>
    <row r="5" spans="1:10">
      <c r="A5" s="170" t="s">
        <v>979</v>
      </c>
      <c r="B5" s="170" t="s">
        <v>978</v>
      </c>
      <c r="C5" s="171">
        <v>43635</v>
      </c>
      <c r="D5" s="172">
        <v>18</v>
      </c>
      <c r="E5" s="172">
        <v>22.8</v>
      </c>
      <c r="F5" s="173">
        <f>D5/E5</f>
        <v>0.78947368421052599</v>
      </c>
      <c r="G5" s="674"/>
    </row>
    <row r="6" spans="1:10">
      <c r="A6" s="170" t="s">
        <v>980</v>
      </c>
      <c r="B6" s="170" t="s">
        <v>978</v>
      </c>
      <c r="C6" s="171">
        <v>43465</v>
      </c>
      <c r="D6" s="172">
        <v>51</v>
      </c>
      <c r="E6" s="172">
        <v>58.2</v>
      </c>
      <c r="F6" s="173">
        <f>D6/E6</f>
        <v>0.87628865979381398</v>
      </c>
      <c r="G6" s="674"/>
    </row>
    <row r="7" spans="1:10">
      <c r="A7" s="170" t="s">
        <v>981</v>
      </c>
      <c r="B7" s="170" t="s">
        <v>978</v>
      </c>
      <c r="C7" s="171">
        <v>43351</v>
      </c>
      <c r="D7" s="172">
        <v>34.4</v>
      </c>
      <c r="E7" s="172">
        <v>46</v>
      </c>
      <c r="F7" s="173">
        <f>D7/E7</f>
        <v>0.74782608695652197</v>
      </c>
      <c r="G7" s="674"/>
    </row>
    <row r="8" spans="1:10">
      <c r="A8" s="170" t="s">
        <v>982</v>
      </c>
      <c r="B8" s="170" t="s">
        <v>978</v>
      </c>
      <c r="C8" s="171">
        <v>43635</v>
      </c>
      <c r="D8" s="172">
        <v>35</v>
      </c>
      <c r="E8" s="172">
        <v>52.5</v>
      </c>
      <c r="F8" s="173">
        <f>D8/E8</f>
        <v>0.66666666666666696</v>
      </c>
      <c r="G8" s="674"/>
    </row>
    <row r="16" spans="1:10">
      <c r="J16" s="168" t="s">
        <v>979</v>
      </c>
    </row>
    <row r="17" spans="10:11">
      <c r="J17" t="s">
        <v>983</v>
      </c>
    </row>
    <row r="21" spans="10:11">
      <c r="J21" s="168" t="s">
        <v>979</v>
      </c>
      <c r="K21" t="s">
        <v>977</v>
      </c>
    </row>
    <row r="36" spans="10:11">
      <c r="J36" s="168" t="s">
        <v>980</v>
      </c>
    </row>
    <row r="40" spans="10:11">
      <c r="J40" s="168" t="s">
        <v>980</v>
      </c>
      <c r="K40" t="s">
        <v>977</v>
      </c>
    </row>
    <row r="55" spans="10:11">
      <c r="J55" s="168" t="s">
        <v>981</v>
      </c>
    </row>
    <row r="56" spans="10:11">
      <c r="J56" t="s">
        <v>984</v>
      </c>
    </row>
    <row r="57" spans="10:11">
      <c r="J57" s="168"/>
    </row>
    <row r="59" spans="10:11">
      <c r="J59" s="168" t="s">
        <v>981</v>
      </c>
      <c r="K59" t="s">
        <v>985</v>
      </c>
    </row>
    <row r="78" spans="10:10">
      <c r="J78" s="168" t="s">
        <v>982</v>
      </c>
    </row>
    <row r="79" spans="10:10">
      <c r="J79" t="s">
        <v>985</v>
      </c>
    </row>
  </sheetData>
  <mergeCells count="1">
    <mergeCell ref="G4:G8"/>
  </mergeCells>
  <phoneticPr fontId="12" type="noConversion"/>
  <hyperlinks>
    <hyperlink ref="J3"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10"/>
    <pageSetUpPr fitToPage="1"/>
  </sheetPr>
  <dimension ref="A1:L33"/>
  <sheetViews>
    <sheetView zoomScale="75" zoomScaleNormal="75" workbookViewId="0">
      <selection activeCell="J20" sqref="J20"/>
    </sheetView>
  </sheetViews>
  <sheetFormatPr defaultColWidth="9" defaultRowHeight="15.75" customHeight="1" outlineLevelCol="1"/>
  <cols>
    <col min="1" max="1" width="68" style="13" customWidth="1"/>
    <col min="2" max="2" width="13.125" style="13" customWidth="1"/>
    <col min="3" max="3" width="20.125" style="13" hidden="1" customWidth="1" outlineLevel="1"/>
    <col min="4" max="4" width="23.625" style="13" customWidth="1" collapsed="1"/>
    <col min="5" max="7" width="23.625" style="13" customWidth="1"/>
    <col min="8" max="12" width="9" style="377"/>
    <col min="13" max="16384" width="9" style="13"/>
  </cols>
  <sheetData>
    <row r="1" spans="1:7" s="13" customFormat="1" ht="20.25" customHeight="1">
      <c r="A1" s="15" t="s">
        <v>414</v>
      </c>
      <c r="B1" s="18"/>
      <c r="C1" s="18"/>
      <c r="D1" s="18"/>
      <c r="E1" s="18"/>
      <c r="F1" s="18"/>
      <c r="G1" s="18"/>
    </row>
    <row r="2" spans="1:7" s="371" customFormat="1" ht="30" customHeight="1">
      <c r="A2" s="604" t="s">
        <v>415</v>
      </c>
      <c r="B2" s="604"/>
      <c r="C2" s="604"/>
      <c r="D2" s="604"/>
      <c r="E2" s="604"/>
      <c r="F2" s="604"/>
      <c r="G2" s="604"/>
    </row>
    <row r="3" spans="1:7" s="372" customFormat="1" ht="18" customHeight="1">
      <c r="A3" s="605" t="e">
        <f>CONCATENATE(#REF!,#REF!,#REF!,#REF!,#REF!,#REF!,#REF!)</f>
        <v>#REF!</v>
      </c>
      <c r="B3" s="605"/>
      <c r="C3" s="605"/>
      <c r="D3" s="605"/>
      <c r="E3" s="605"/>
      <c r="F3" s="605"/>
      <c r="G3" s="605"/>
    </row>
    <row r="4" spans="1:7" s="372" customFormat="1" ht="15.75" customHeight="1">
      <c r="A4" s="378" t="e">
        <f>#REF!&amp;#REF!</f>
        <v>#REF!</v>
      </c>
      <c r="G4" s="379" t="s">
        <v>416</v>
      </c>
    </row>
    <row r="5" spans="1:7" s="373" customFormat="1" ht="23.1" customHeight="1">
      <c r="A5" s="606" t="s">
        <v>417</v>
      </c>
      <c r="B5" s="606"/>
      <c r="C5" s="381" t="s">
        <v>418</v>
      </c>
      <c r="D5" s="382" t="s">
        <v>419</v>
      </c>
      <c r="E5" s="383" t="s">
        <v>420</v>
      </c>
      <c r="F5" s="383" t="s">
        <v>421</v>
      </c>
      <c r="G5" s="383" t="s">
        <v>422</v>
      </c>
    </row>
    <row r="6" spans="1:7" s="373" customFormat="1" ht="23.1" customHeight="1">
      <c r="A6" s="606"/>
      <c r="B6" s="606"/>
      <c r="C6" s="384"/>
      <c r="D6" s="382" t="s">
        <v>423</v>
      </c>
      <c r="E6" s="383" t="s">
        <v>424</v>
      </c>
      <c r="F6" s="383" t="s">
        <v>425</v>
      </c>
      <c r="G6" s="383" t="s">
        <v>426</v>
      </c>
    </row>
    <row r="7" spans="1:7" s="374" customFormat="1" ht="23.1" customHeight="1">
      <c r="A7" s="385" t="s">
        <v>427</v>
      </c>
      <c r="B7" s="380">
        <v>1</v>
      </c>
      <c r="C7" s="386">
        <f>分类汇总!C6/10000</f>
        <v>0</v>
      </c>
      <c r="D7" s="387">
        <f>分类汇总!D6/10000</f>
        <v>0</v>
      </c>
      <c r="E7" s="388">
        <f>分类汇总!E6/10000</f>
        <v>0</v>
      </c>
      <c r="F7" s="388">
        <f>E7-D7</f>
        <v>0</v>
      </c>
      <c r="G7" s="388" t="str">
        <f>IF(D7=0,"",F7/D7*100)</f>
        <v/>
      </c>
    </row>
    <row r="8" spans="1:7" s="374" customFormat="1" ht="23.1" customHeight="1">
      <c r="A8" s="385" t="s">
        <v>428</v>
      </c>
      <c r="B8" s="380">
        <v>2</v>
      </c>
      <c r="C8" s="386" t="e">
        <f>分类汇总!C18/10000</f>
        <v>#REF!</v>
      </c>
      <c r="D8" s="387" t="e">
        <f>分类汇总!D18/10000</f>
        <v>#REF!</v>
      </c>
      <c r="E8" s="388" t="e">
        <f>分类汇总!E18/10000</f>
        <v>#REF!</v>
      </c>
      <c r="F8" s="388" t="e">
        <f t="shared" ref="F8:F30" si="0">E8-D8</f>
        <v>#REF!</v>
      </c>
      <c r="G8" s="388" t="e">
        <f t="shared" ref="G8:G30" si="1">IF(D8=0,"",F8/D8*100)</f>
        <v>#REF!</v>
      </c>
    </row>
    <row r="9" spans="1:7" s="374" customFormat="1" ht="23.1" customHeight="1">
      <c r="A9" s="385" t="s">
        <v>429</v>
      </c>
      <c r="B9" s="380">
        <v>3</v>
      </c>
      <c r="C9" s="386">
        <f>SUM(分类汇总!C19)/10000</f>
        <v>0</v>
      </c>
      <c r="D9" s="387">
        <f>SUM(分类汇总!D19)/10000</f>
        <v>0</v>
      </c>
      <c r="E9" s="388">
        <f>SUM(分类汇总!E19)/10000</f>
        <v>0</v>
      </c>
      <c r="F9" s="388">
        <f t="shared" si="0"/>
        <v>0</v>
      </c>
      <c r="G9" s="388" t="str">
        <f t="shared" si="1"/>
        <v/>
      </c>
    </row>
    <row r="10" spans="1:7" s="374" customFormat="1" ht="23.1" customHeight="1">
      <c r="A10" s="385" t="s">
        <v>430</v>
      </c>
      <c r="B10" s="380">
        <v>4</v>
      </c>
      <c r="C10" s="386">
        <f>SUM(分类汇总!C20)/10000</f>
        <v>0</v>
      </c>
      <c r="D10" s="387">
        <f>SUM(分类汇总!D20)/10000</f>
        <v>0</v>
      </c>
      <c r="E10" s="388">
        <f>SUM(分类汇总!E20)/10000</f>
        <v>0</v>
      </c>
      <c r="F10" s="388">
        <f t="shared" si="0"/>
        <v>0</v>
      </c>
      <c r="G10" s="388" t="str">
        <f t="shared" si="1"/>
        <v/>
      </c>
    </row>
    <row r="11" spans="1:7" s="374" customFormat="1" ht="23.1" customHeight="1">
      <c r="A11" s="385" t="s">
        <v>431</v>
      </c>
      <c r="B11" s="380">
        <v>5</v>
      </c>
      <c r="C11" s="386">
        <f>SUM(分类汇总!C21)/10000</f>
        <v>0</v>
      </c>
      <c r="D11" s="387">
        <f>SUM(分类汇总!D21)/10000</f>
        <v>0</v>
      </c>
      <c r="E11" s="388">
        <f>SUM(分类汇总!E21)/10000</f>
        <v>0</v>
      </c>
      <c r="F11" s="388">
        <f t="shared" si="0"/>
        <v>0</v>
      </c>
      <c r="G11" s="388" t="str">
        <f t="shared" si="1"/>
        <v/>
      </c>
    </row>
    <row r="12" spans="1:7" s="374" customFormat="1" ht="23.1" customHeight="1">
      <c r="A12" s="385" t="s">
        <v>432</v>
      </c>
      <c r="B12" s="380">
        <v>6</v>
      </c>
      <c r="C12" s="386">
        <f>SUM(分类汇总!C22)/10000</f>
        <v>0</v>
      </c>
      <c r="D12" s="387">
        <f>SUM(分类汇总!D22)/10000</f>
        <v>0</v>
      </c>
      <c r="E12" s="388">
        <f>SUM(分类汇总!E22)/10000</f>
        <v>0</v>
      </c>
      <c r="F12" s="388">
        <f t="shared" si="0"/>
        <v>0</v>
      </c>
      <c r="G12" s="388" t="str">
        <f t="shared" si="1"/>
        <v/>
      </c>
    </row>
    <row r="13" spans="1:7" s="374" customFormat="1" ht="23.1" customHeight="1">
      <c r="A13" s="385" t="s">
        <v>433</v>
      </c>
      <c r="B13" s="380">
        <v>7</v>
      </c>
      <c r="C13" s="386">
        <f>SUM(分类汇总!C23)/10000</f>
        <v>0</v>
      </c>
      <c r="D13" s="387">
        <f>SUM(分类汇总!D23)/10000</f>
        <v>0</v>
      </c>
      <c r="E13" s="388">
        <f>SUM(分类汇总!E23)/10000</f>
        <v>0</v>
      </c>
      <c r="F13" s="388">
        <f t="shared" si="0"/>
        <v>0</v>
      </c>
      <c r="G13" s="388" t="str">
        <f t="shared" si="1"/>
        <v/>
      </c>
    </row>
    <row r="14" spans="1:7" s="374" customFormat="1" ht="23.1" customHeight="1">
      <c r="A14" s="385" t="s">
        <v>434</v>
      </c>
      <c r="B14" s="380">
        <v>8</v>
      </c>
      <c r="C14" s="386" t="e">
        <f>SUM(分类汇总!C24)/10000</f>
        <v>#REF!</v>
      </c>
      <c r="D14" s="387" t="e">
        <f>SUM(分类汇总!D24)/10000</f>
        <v>#REF!</v>
      </c>
      <c r="E14" s="388" t="e">
        <f>SUM(分类汇总!E24)/10000</f>
        <v>#REF!</v>
      </c>
      <c r="F14" s="388" t="e">
        <f t="shared" si="0"/>
        <v>#REF!</v>
      </c>
      <c r="G14" s="388" t="e">
        <f t="shared" si="1"/>
        <v>#REF!</v>
      </c>
    </row>
    <row r="15" spans="1:7" s="374" customFormat="1" ht="23.1" customHeight="1">
      <c r="A15" s="385" t="s">
        <v>435</v>
      </c>
      <c r="B15" s="380">
        <v>9</v>
      </c>
      <c r="C15" s="386">
        <f>SUM(分类汇总!C25)/10000</f>
        <v>0</v>
      </c>
      <c r="D15" s="387">
        <f>SUM(分类汇总!D25)/10000</f>
        <v>0</v>
      </c>
      <c r="E15" s="388">
        <f>SUM(分类汇总!E25)/10000</f>
        <v>0</v>
      </c>
      <c r="F15" s="388">
        <f t="shared" si="0"/>
        <v>0</v>
      </c>
      <c r="G15" s="388" t="str">
        <f t="shared" si="1"/>
        <v/>
      </c>
    </row>
    <row r="16" spans="1:7" s="374" customFormat="1" ht="23.1" customHeight="1">
      <c r="A16" s="385" t="s">
        <v>436</v>
      </c>
      <c r="B16" s="380">
        <v>10</v>
      </c>
      <c r="C16" s="386">
        <f>SUM(分类汇总!C26)/10000</f>
        <v>0</v>
      </c>
      <c r="D16" s="387">
        <f>SUM(分类汇总!D26)/10000</f>
        <v>0</v>
      </c>
      <c r="E16" s="388">
        <f>SUM(分类汇总!E26)/10000</f>
        <v>0</v>
      </c>
      <c r="F16" s="388">
        <f t="shared" si="0"/>
        <v>0</v>
      </c>
      <c r="G16" s="388" t="str">
        <f t="shared" si="1"/>
        <v/>
      </c>
    </row>
    <row r="17" spans="1:7" s="374" customFormat="1" ht="23.1" customHeight="1">
      <c r="A17" s="385" t="s">
        <v>437</v>
      </c>
      <c r="B17" s="380">
        <v>11</v>
      </c>
      <c r="C17" s="386">
        <f>SUM(分类汇总!C27)/10000</f>
        <v>0</v>
      </c>
      <c r="D17" s="387">
        <f>SUM(分类汇总!D27)/10000</f>
        <v>0</v>
      </c>
      <c r="E17" s="388">
        <f>SUM(分类汇总!E27)/10000</f>
        <v>0</v>
      </c>
      <c r="F17" s="388">
        <f t="shared" si="0"/>
        <v>0</v>
      </c>
      <c r="G17" s="388" t="str">
        <f t="shared" si="1"/>
        <v/>
      </c>
    </row>
    <row r="18" spans="1:7" s="374" customFormat="1" ht="23.1" customHeight="1">
      <c r="A18" s="385" t="s">
        <v>438</v>
      </c>
      <c r="B18" s="380">
        <v>12</v>
      </c>
      <c r="C18" s="386">
        <f>SUM(分类汇总!C28)/10000</f>
        <v>0</v>
      </c>
      <c r="D18" s="387">
        <f>SUM(分类汇总!D28)/10000</f>
        <v>0</v>
      </c>
      <c r="E18" s="388">
        <f>SUM(分类汇总!E28)/10000</f>
        <v>0</v>
      </c>
      <c r="F18" s="388">
        <f t="shared" si="0"/>
        <v>0</v>
      </c>
      <c r="G18" s="388" t="str">
        <f t="shared" si="1"/>
        <v/>
      </c>
    </row>
    <row r="19" spans="1:7" s="374" customFormat="1" ht="23.1" customHeight="1">
      <c r="A19" s="385" t="s">
        <v>439</v>
      </c>
      <c r="B19" s="380">
        <v>13</v>
      </c>
      <c r="C19" s="386">
        <f>SUM(分类汇总!C29)/10000</f>
        <v>0</v>
      </c>
      <c r="D19" s="387">
        <f>SUM(分类汇总!D29)/10000</f>
        <v>0</v>
      </c>
      <c r="E19" s="388">
        <f>SUM(分类汇总!E29)/10000</f>
        <v>0</v>
      </c>
      <c r="F19" s="388">
        <f t="shared" si="0"/>
        <v>0</v>
      </c>
      <c r="G19" s="388" t="str">
        <f t="shared" si="1"/>
        <v/>
      </c>
    </row>
    <row r="20" spans="1:7" s="374" customFormat="1" ht="23.1" customHeight="1">
      <c r="A20" s="385" t="s">
        <v>440</v>
      </c>
      <c r="B20" s="380">
        <v>14</v>
      </c>
      <c r="C20" s="386">
        <f>SUM(分类汇总!C30)/10000</f>
        <v>0</v>
      </c>
      <c r="D20" s="387">
        <f>SUM(分类汇总!D30)/10000</f>
        <v>0</v>
      </c>
      <c r="E20" s="388">
        <f>SUM(分类汇总!E30)/10000</f>
        <v>0</v>
      </c>
      <c r="F20" s="388">
        <f t="shared" si="0"/>
        <v>0</v>
      </c>
      <c r="G20" s="388" t="str">
        <f t="shared" si="1"/>
        <v/>
      </c>
    </row>
    <row r="21" spans="1:7" s="374" customFormat="1" ht="23.1" customHeight="1">
      <c r="A21" s="385" t="s">
        <v>441</v>
      </c>
      <c r="B21" s="380">
        <v>15</v>
      </c>
      <c r="C21" s="386">
        <f>SUM(分类汇总!C31)/10000</f>
        <v>0</v>
      </c>
      <c r="D21" s="387">
        <f>SUM(分类汇总!D31)/10000</f>
        <v>0</v>
      </c>
      <c r="E21" s="388">
        <f>SUM(分类汇总!E31)/10000</f>
        <v>0</v>
      </c>
      <c r="F21" s="388">
        <f t="shared" si="0"/>
        <v>0</v>
      </c>
      <c r="G21" s="388" t="str">
        <f t="shared" si="1"/>
        <v/>
      </c>
    </row>
    <row r="22" spans="1:7" s="374" customFormat="1" ht="22.7" customHeight="1">
      <c r="A22" s="385" t="s">
        <v>442</v>
      </c>
      <c r="B22" s="380">
        <v>16</v>
      </c>
      <c r="C22" s="386">
        <f>SUM(分类汇总!C32)/10000</f>
        <v>0</v>
      </c>
      <c r="D22" s="387">
        <f>SUM(分类汇总!D32)/10000</f>
        <v>0</v>
      </c>
      <c r="E22" s="388">
        <f>SUM(分类汇总!E32)/10000</f>
        <v>0</v>
      </c>
      <c r="F22" s="388">
        <f t="shared" si="0"/>
        <v>0</v>
      </c>
      <c r="G22" s="388" t="str">
        <f t="shared" si="1"/>
        <v/>
      </c>
    </row>
    <row r="23" spans="1:7" s="374" customFormat="1" ht="23.1" customHeight="1">
      <c r="A23" s="385" t="s">
        <v>443</v>
      </c>
      <c r="B23" s="380">
        <v>17</v>
      </c>
      <c r="C23" s="386">
        <f>SUM(分类汇总!C33)/10000</f>
        <v>0</v>
      </c>
      <c r="D23" s="387">
        <f>SUM(分类汇总!D33)/10000</f>
        <v>0</v>
      </c>
      <c r="E23" s="388">
        <f>SUM(分类汇总!E33)/10000</f>
        <v>0</v>
      </c>
      <c r="F23" s="388">
        <f t="shared" si="0"/>
        <v>0</v>
      </c>
      <c r="G23" s="388" t="str">
        <f t="shared" si="1"/>
        <v/>
      </c>
    </row>
    <row r="24" spans="1:7" s="374" customFormat="1" ht="23.1" customHeight="1">
      <c r="A24" s="385" t="s">
        <v>444</v>
      </c>
      <c r="B24" s="380">
        <v>18</v>
      </c>
      <c r="C24" s="386">
        <f>SUM(分类汇总!C34)/10000</f>
        <v>0</v>
      </c>
      <c r="D24" s="387">
        <f>SUM(分类汇总!D34)/10000</f>
        <v>0</v>
      </c>
      <c r="E24" s="388">
        <f>SUM(分类汇总!E34)/10000</f>
        <v>0</v>
      </c>
      <c r="F24" s="388">
        <f t="shared" si="0"/>
        <v>0</v>
      </c>
      <c r="G24" s="388" t="str">
        <f t="shared" si="1"/>
        <v/>
      </c>
    </row>
    <row r="25" spans="1:7" s="374" customFormat="1" ht="23.1" customHeight="1">
      <c r="A25" s="385" t="s">
        <v>445</v>
      </c>
      <c r="B25" s="380">
        <v>19</v>
      </c>
      <c r="C25" s="386">
        <f>SUM(分类汇总!C35)/10000</f>
        <v>0</v>
      </c>
      <c r="D25" s="387">
        <f>SUM(分类汇总!D35)/10000</f>
        <v>0</v>
      </c>
      <c r="E25" s="388">
        <f>SUM(分类汇总!E35)/10000</f>
        <v>0</v>
      </c>
      <c r="F25" s="388">
        <f t="shared" si="0"/>
        <v>0</v>
      </c>
      <c r="G25" s="388" t="str">
        <f t="shared" si="1"/>
        <v/>
      </c>
    </row>
    <row r="26" spans="1:7" s="375" customFormat="1" ht="22.7" customHeight="1">
      <c r="A26" s="389" t="s">
        <v>446</v>
      </c>
      <c r="B26" s="390">
        <v>20</v>
      </c>
      <c r="C26" s="391" t="e">
        <f>SUM(C7,C8)</f>
        <v>#REF!</v>
      </c>
      <c r="D26" s="392" t="e">
        <f>SUM(D7,D8)</f>
        <v>#REF!</v>
      </c>
      <c r="E26" s="393" t="e">
        <f>SUM(E7,E8)</f>
        <v>#REF!</v>
      </c>
      <c r="F26" s="393" t="e">
        <f t="shared" si="0"/>
        <v>#REF!</v>
      </c>
      <c r="G26" s="393" t="e">
        <f t="shared" si="1"/>
        <v>#REF!</v>
      </c>
    </row>
    <row r="27" spans="1:7" s="374" customFormat="1" ht="23.1" customHeight="1">
      <c r="A27" s="385" t="s">
        <v>447</v>
      </c>
      <c r="B27" s="380">
        <v>21</v>
      </c>
      <c r="C27" s="386">
        <f>分类汇总!C37/10000</f>
        <v>0</v>
      </c>
      <c r="D27" s="387">
        <f>分类汇总!D37/10000</f>
        <v>0</v>
      </c>
      <c r="E27" s="388">
        <f>分类汇总!E37/10000</f>
        <v>0</v>
      </c>
      <c r="F27" s="388">
        <f t="shared" si="0"/>
        <v>0</v>
      </c>
      <c r="G27" s="388" t="str">
        <f t="shared" si="1"/>
        <v/>
      </c>
    </row>
    <row r="28" spans="1:7" s="374" customFormat="1" ht="23.1" customHeight="1">
      <c r="A28" s="385" t="s">
        <v>448</v>
      </c>
      <c r="B28" s="380">
        <v>22</v>
      </c>
      <c r="C28" s="386">
        <f>分类汇总!C50/10000</f>
        <v>0</v>
      </c>
      <c r="D28" s="387">
        <f>分类汇总!D50/10000</f>
        <v>0</v>
      </c>
      <c r="E28" s="388">
        <f>分类汇总!E50/10000</f>
        <v>0</v>
      </c>
      <c r="F28" s="388">
        <f t="shared" si="0"/>
        <v>0</v>
      </c>
      <c r="G28" s="388" t="str">
        <f t="shared" si="1"/>
        <v/>
      </c>
    </row>
    <row r="29" spans="1:7" s="375" customFormat="1" ht="23.1" customHeight="1">
      <c r="A29" s="389" t="s">
        <v>449</v>
      </c>
      <c r="B29" s="390">
        <v>23</v>
      </c>
      <c r="C29" s="391">
        <f>SUM(C27:C28)</f>
        <v>0</v>
      </c>
      <c r="D29" s="392">
        <f>SUM(D27:D28)</f>
        <v>0</v>
      </c>
      <c r="E29" s="393">
        <f>SUM(E27:E28)</f>
        <v>0</v>
      </c>
      <c r="F29" s="393">
        <f t="shared" si="0"/>
        <v>0</v>
      </c>
      <c r="G29" s="393" t="str">
        <f t="shared" si="1"/>
        <v/>
      </c>
    </row>
    <row r="30" spans="1:7" s="375" customFormat="1" ht="23.1" customHeight="1">
      <c r="A30" s="389" t="s">
        <v>450</v>
      </c>
      <c r="B30" s="390">
        <v>24</v>
      </c>
      <c r="C30" s="391" t="e">
        <f>C26-C29</f>
        <v>#REF!</v>
      </c>
      <c r="D30" s="392" t="e">
        <f>D26-D29</f>
        <v>#REF!</v>
      </c>
      <c r="E30" s="393" t="e">
        <f>E26-E29</f>
        <v>#REF!</v>
      </c>
      <c r="F30" s="393" t="e">
        <f t="shared" si="0"/>
        <v>#REF!</v>
      </c>
      <c r="G30" s="393" t="e">
        <f t="shared" si="1"/>
        <v>#REF!</v>
      </c>
    </row>
    <row r="31" spans="1:7" s="376" customFormat="1" ht="36" customHeight="1">
      <c r="A31" s="376" t="s">
        <v>451</v>
      </c>
      <c r="E31" s="394"/>
    </row>
    <row r="32" spans="1:7" s="376" customFormat="1" ht="12.75" customHeight="1"/>
    <row r="33" spans="5:5" s="376" customFormat="1" ht="20.100000000000001" customHeight="1">
      <c r="E33" s="394"/>
    </row>
  </sheetData>
  <sheetProtection formatColumns="0"/>
  <mergeCells count="3">
    <mergeCell ref="A2:G2"/>
    <mergeCell ref="A3:G3"/>
    <mergeCell ref="A5:B6"/>
  </mergeCells>
  <phoneticPr fontId="12" type="noConversion"/>
  <hyperlinks>
    <hyperlink ref="A1" location="索引目录!D4" display="返回索引页"/>
    <hyperlink ref="A19" location="分类汇总!B31" display="            油气资产"/>
    <hyperlink ref="A20" location="分类汇总!B32" display="            无形资产"/>
    <hyperlink ref="A21" location="分类汇总!B33" display="            开发支出"/>
    <hyperlink ref="A22" location="分类汇总!B34" display="            商誉"/>
    <hyperlink ref="A7" location="分类汇总!B6" display="流动资产"/>
    <hyperlink ref="A10" location="分类汇总!B21" display="            持有至到期投资"/>
    <hyperlink ref="A18" location="分类汇总!B30" display="            生产性生物资产"/>
    <hyperlink ref="A23" location="分类汇总!B35" display="            长期待摊费用"/>
    <hyperlink ref="A25" location="分类汇总!B37" display="            其他非流动资产"/>
    <hyperlink ref="A26" location="分类汇总!B38" display="资产总计"/>
    <hyperlink ref="A27" location="分类汇总!B39" display="流动负债"/>
    <hyperlink ref="A28" location="分类汇总!B53" display="非流动负债"/>
    <hyperlink ref="A29" location="分类汇总!B62" display="负债总计"/>
    <hyperlink ref="A30" location="分类汇总!B64" display="净 资 产（所有者权益）"/>
    <hyperlink ref="A24" location="分类汇总!B36" display="            递延所得税资产"/>
    <hyperlink ref="A9" location="分类汇总!B20" display="其中：可供出售金融资产"/>
    <hyperlink ref="A11" location="分类汇总!B22" display="            长期应收款"/>
    <hyperlink ref="A12" location="分类汇总!B23" display="            长期股权投资"/>
    <hyperlink ref="A13" location="分类汇总!B25" display="            投资性房地产"/>
    <hyperlink ref="A14" location="分类汇总!B26" display="            固定资产"/>
    <hyperlink ref="A15" location="分类汇总!B27" display="            在建工程"/>
    <hyperlink ref="A16" location="分类汇总!B28" display="            工程物资"/>
    <hyperlink ref="A17" location="分类汇总!B29" display="            固定资产清理"/>
  </hyperlinks>
  <printOptions horizontalCentered="1"/>
  <pageMargins left="0.55118110236220497" right="0.55118110236220497" top="0.78740157480314998" bottom="0.196850393700787" header="0.98425196850393704" footer="0.15748031496063"/>
  <pageSetup paperSize="9" scale="72" orientation="landscape"/>
  <headerFooter alignWithMargins="0">
    <oddHeader>&amp;R&amp;"宋体,常规"&amp;10表1&amp;"Times New Roman,常规"
&amp;"宋体,常规"共&amp;"Times New Roman,常规"&amp;N&amp;"宋体,常规"页第&amp;"Times New Roman,常规"&amp;P&amp;"宋体,常规"页</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opLeftCell="A10" workbookViewId="0">
      <selection activeCell="B6" sqref="B6:E6"/>
    </sheetView>
  </sheetViews>
  <sheetFormatPr defaultColWidth="9" defaultRowHeight="15.75"/>
  <cols>
    <col min="1" max="1" width="16.75" customWidth="1"/>
    <col min="2" max="2" width="11.125" customWidth="1"/>
    <col min="3" max="5" width="12.125" customWidth="1"/>
    <col min="7" max="7" width="16.75" customWidth="1"/>
    <col min="8" max="8" width="23.75" customWidth="1"/>
    <col min="9" max="11" width="12.125" customWidth="1"/>
  </cols>
  <sheetData>
    <row r="1" spans="1:11">
      <c r="A1" s="675" t="s">
        <v>986</v>
      </c>
      <c r="B1" s="675"/>
      <c r="C1" s="675"/>
      <c r="D1" s="675"/>
      <c r="E1" s="675"/>
      <c r="G1" s="675" t="s">
        <v>986</v>
      </c>
      <c r="H1" s="675"/>
      <c r="I1" s="675"/>
      <c r="J1" s="675"/>
      <c r="K1" s="675"/>
    </row>
    <row r="2" spans="1:11">
      <c r="A2" s="153"/>
      <c r="B2" s="154" t="s">
        <v>987</v>
      </c>
      <c r="C2" s="154" t="s">
        <v>988</v>
      </c>
      <c r="D2" s="154" t="s">
        <v>989</v>
      </c>
      <c r="E2" s="154" t="s">
        <v>990</v>
      </c>
      <c r="G2" s="153"/>
      <c r="H2" s="154" t="s">
        <v>987</v>
      </c>
      <c r="I2" s="154" t="s">
        <v>988</v>
      </c>
      <c r="J2" s="154" t="s">
        <v>989</v>
      </c>
      <c r="K2" s="154" t="s">
        <v>990</v>
      </c>
    </row>
    <row r="3" spans="1:11">
      <c r="A3" s="153" t="s">
        <v>991</v>
      </c>
      <c r="B3" s="155" t="s">
        <v>992</v>
      </c>
      <c r="C3" s="155" t="s">
        <v>992</v>
      </c>
      <c r="D3" s="155" t="s">
        <v>992</v>
      </c>
      <c r="E3" s="155" t="s">
        <v>992</v>
      </c>
      <c r="G3" s="153" t="s">
        <v>991</v>
      </c>
      <c r="H3" s="155"/>
      <c r="I3" s="155"/>
      <c r="J3" s="155"/>
      <c r="K3" s="155"/>
    </row>
    <row r="4" spans="1:11">
      <c r="A4" s="153" t="s">
        <v>993</v>
      </c>
      <c r="B4" s="156" t="s">
        <v>994</v>
      </c>
      <c r="C4" s="156" t="s">
        <v>994</v>
      </c>
      <c r="D4" s="156" t="s">
        <v>994</v>
      </c>
      <c r="E4" s="156" t="s">
        <v>994</v>
      </c>
      <c r="G4" s="153" t="s">
        <v>993</v>
      </c>
      <c r="H4" s="156"/>
      <c r="I4" s="156"/>
      <c r="J4" s="156"/>
      <c r="K4" s="156"/>
    </row>
    <row r="5" spans="1:11">
      <c r="A5" s="153" t="s">
        <v>995</v>
      </c>
      <c r="B5" s="155" t="s">
        <v>996</v>
      </c>
      <c r="C5" s="155" t="s">
        <v>996</v>
      </c>
      <c r="D5" s="155" t="s">
        <v>996</v>
      </c>
      <c r="E5" s="155" t="s">
        <v>996</v>
      </c>
      <c r="G5" s="153" t="s">
        <v>995</v>
      </c>
      <c r="H5" s="155"/>
      <c r="I5" s="155"/>
      <c r="J5" s="155"/>
      <c r="K5" s="155"/>
    </row>
    <row r="6" spans="1:11">
      <c r="A6" s="153" t="s">
        <v>997</v>
      </c>
      <c r="B6" s="157">
        <v>37926</v>
      </c>
      <c r="C6" s="157">
        <v>38200</v>
      </c>
      <c r="D6" s="157">
        <v>38231</v>
      </c>
      <c r="E6" s="157">
        <v>37803</v>
      </c>
      <c r="G6" s="153" t="s">
        <v>997</v>
      </c>
      <c r="H6" s="157"/>
      <c r="I6" s="157"/>
      <c r="J6" s="157"/>
      <c r="K6" s="157"/>
    </row>
    <row r="7" spans="1:11">
      <c r="A7" s="153" t="s">
        <v>998</v>
      </c>
      <c r="B7" s="155"/>
      <c r="C7" s="155"/>
      <c r="D7" s="155"/>
      <c r="E7" s="155"/>
      <c r="G7" s="153" t="s">
        <v>998</v>
      </c>
      <c r="H7" s="155"/>
      <c r="I7" s="155"/>
      <c r="J7" s="155"/>
      <c r="K7" s="155"/>
    </row>
    <row r="8" spans="1:11">
      <c r="A8" s="153" t="s">
        <v>999</v>
      </c>
      <c r="B8" s="155">
        <v>270000</v>
      </c>
      <c r="C8" s="155">
        <v>140000</v>
      </c>
      <c r="D8" s="155">
        <v>220000</v>
      </c>
      <c r="E8" s="155">
        <v>160000</v>
      </c>
      <c r="G8" s="153" t="s">
        <v>999</v>
      </c>
      <c r="H8" s="155"/>
      <c r="I8" s="155"/>
      <c r="J8" s="155"/>
      <c r="K8" s="155"/>
    </row>
    <row r="9" spans="1:11">
      <c r="A9" s="153" t="s">
        <v>1000</v>
      </c>
      <c r="B9" s="155" t="s">
        <v>1001</v>
      </c>
      <c r="C9" s="155" t="s">
        <v>1002</v>
      </c>
      <c r="D9" s="155" t="s">
        <v>1002</v>
      </c>
      <c r="E9" s="155" t="s">
        <v>1003</v>
      </c>
      <c r="G9" s="153" t="s">
        <v>1000</v>
      </c>
      <c r="H9" s="155"/>
      <c r="I9" s="155"/>
      <c r="J9" s="155"/>
      <c r="K9" s="155"/>
    </row>
    <row r="10" spans="1:11">
      <c r="A10" s="153" t="s">
        <v>1004</v>
      </c>
      <c r="B10" s="158">
        <v>42338</v>
      </c>
      <c r="C10" s="157">
        <v>42309</v>
      </c>
      <c r="D10" s="157">
        <v>42309</v>
      </c>
      <c r="E10" s="157">
        <v>42309</v>
      </c>
      <c r="G10" s="153" t="s">
        <v>1004</v>
      </c>
      <c r="H10" s="158"/>
      <c r="I10" s="157"/>
      <c r="J10" s="157"/>
      <c r="K10" s="157"/>
    </row>
    <row r="11" spans="1:11">
      <c r="A11" s="153" t="s">
        <v>1005</v>
      </c>
      <c r="B11" s="155"/>
      <c r="C11" s="155">
        <v>54000</v>
      </c>
      <c r="D11" s="155">
        <v>44000</v>
      </c>
      <c r="E11" s="155">
        <v>42000</v>
      </c>
      <c r="G11" s="153" t="s">
        <v>1005</v>
      </c>
      <c r="H11" s="155"/>
      <c r="I11" s="155"/>
      <c r="J11" s="155"/>
      <c r="K11" s="155"/>
    </row>
    <row r="12" spans="1:11">
      <c r="A12" s="159"/>
      <c r="B12" s="160"/>
      <c r="C12" s="160"/>
      <c r="D12" s="160"/>
      <c r="E12" s="160"/>
      <c r="G12" s="159"/>
      <c r="H12" s="160"/>
      <c r="I12" s="160"/>
      <c r="J12" s="160"/>
      <c r="K12" s="160"/>
    </row>
    <row r="13" spans="1:11">
      <c r="A13" s="161" t="s">
        <v>1006</v>
      </c>
      <c r="B13" s="155"/>
      <c r="C13" s="162">
        <f>ROUND((((YEAR(B6)-YEAR(C6))*12+MONTH(B6)-MONTH(C6))/12),2)</f>
        <v>-0.75</v>
      </c>
      <c r="D13" s="162">
        <f>ROUND((((YEAR(B6)-YEAR(D6))*12+MONTH(B6)-MONTH(D6))/12),2)</f>
        <v>-0.83</v>
      </c>
      <c r="E13" s="162">
        <f>ROUND((((YEAR(B6)-YEAR(E6))*12+MONTH(B6)-MONTH(E6))/12),2)</f>
        <v>0.33</v>
      </c>
      <c r="G13" s="161" t="s">
        <v>1006</v>
      </c>
      <c r="H13" s="155"/>
      <c r="I13" s="162">
        <f>ROUND((((YEAR(H6)-YEAR(I6))*12+MONTH(H6)-MONTH(I6))/12),2)</f>
        <v>0</v>
      </c>
      <c r="J13" s="162">
        <f>ROUND((((YEAR(H6)-YEAR(J6))*12+MONTH(H6)-MONTH(J6))/12),2)</f>
        <v>0</v>
      </c>
      <c r="K13" s="162">
        <f>ROUND((((YEAR(H6)-YEAR(K6))*12+MONTH(H6)-MONTH(K6))/12),2)</f>
        <v>0</v>
      </c>
    </row>
    <row r="14" spans="1:11">
      <c r="A14" s="161" t="s">
        <v>1007</v>
      </c>
      <c r="B14" s="155">
        <v>15</v>
      </c>
      <c r="C14" s="155">
        <v>15</v>
      </c>
      <c r="D14" s="155">
        <v>15</v>
      </c>
      <c r="E14" s="155">
        <v>15</v>
      </c>
      <c r="G14" s="161" t="s">
        <v>1007</v>
      </c>
      <c r="H14" s="155">
        <v>15</v>
      </c>
      <c r="I14" s="155">
        <v>15</v>
      </c>
      <c r="J14" s="155">
        <v>15</v>
      </c>
      <c r="K14" s="155">
        <v>15</v>
      </c>
    </row>
    <row r="15" spans="1:11">
      <c r="A15" s="161" t="s">
        <v>1008</v>
      </c>
      <c r="B15" s="163"/>
      <c r="C15" s="164">
        <f>1+C13/C14</f>
        <v>0.95</v>
      </c>
      <c r="D15" s="164">
        <f>1+D13/D14</f>
        <v>0.94466666666666699</v>
      </c>
      <c r="E15" s="164">
        <f>1+E13/E14</f>
        <v>1.022</v>
      </c>
      <c r="G15" s="161" t="s">
        <v>1008</v>
      </c>
      <c r="H15" s="163"/>
      <c r="I15" s="164">
        <f>1+I13/I14</f>
        <v>1</v>
      </c>
      <c r="J15" s="164">
        <f>1+J13/J14</f>
        <v>1</v>
      </c>
      <c r="K15" s="164">
        <f>1+K13/K14</f>
        <v>1</v>
      </c>
    </row>
    <row r="16" spans="1:11">
      <c r="A16" s="161" t="s">
        <v>1009</v>
      </c>
      <c r="B16" s="155"/>
      <c r="C16" s="162">
        <f>ROUND((((YEAR(B10)-YEAR(C10))*12+MONTH(B10)-MONTH(C10))/12),2)</f>
        <v>0</v>
      </c>
      <c r="D16" s="162">
        <f>ROUND((((YEAR(B10)-YEAR(D10))*12+MONTH(B10)-MONTH(D10))/12),2)</f>
        <v>0</v>
      </c>
      <c r="E16" s="162">
        <f>ROUND((((YEAR(B10)-YEAR(E10))*12+MONTH(B10)-MONTH(E10))/12),2)</f>
        <v>0</v>
      </c>
      <c r="G16" s="161" t="s">
        <v>1009</v>
      </c>
      <c r="H16" s="155"/>
      <c r="I16" s="162">
        <f>ROUND((((YEAR(H10)-YEAR(I10))*12+MONTH(H10)-MONTH(I10))/12),2)</f>
        <v>0</v>
      </c>
      <c r="J16" s="162">
        <f>ROUND((((YEAR(H10)-YEAR(J10))*12+MONTH(H10)-MONTH(J10))/12),2)</f>
        <v>0</v>
      </c>
      <c r="K16" s="162">
        <f>ROUND((((YEAR(H10)-YEAR(K10))*12+MONTH(H10)-MONTH(K10))/12),2)</f>
        <v>0</v>
      </c>
    </row>
    <row r="17" spans="1:11">
      <c r="A17" s="161" t="s">
        <v>1007</v>
      </c>
      <c r="B17" s="155">
        <v>15</v>
      </c>
      <c r="C17" s="155">
        <v>15</v>
      </c>
      <c r="D17" s="155">
        <v>15</v>
      </c>
      <c r="E17" s="155">
        <v>15</v>
      </c>
      <c r="G17" s="161" t="s">
        <v>1007</v>
      </c>
      <c r="H17" s="155">
        <v>15</v>
      </c>
      <c r="I17" s="155">
        <v>15</v>
      </c>
      <c r="J17" s="155">
        <v>15</v>
      </c>
      <c r="K17" s="155">
        <v>15</v>
      </c>
    </row>
    <row r="18" spans="1:11">
      <c r="A18" s="161" t="s">
        <v>1010</v>
      </c>
      <c r="B18" s="163"/>
      <c r="C18" s="164">
        <f>1-C16/C17</f>
        <v>1</v>
      </c>
      <c r="D18" s="164">
        <f>1-D16/D17</f>
        <v>1</v>
      </c>
      <c r="E18" s="164">
        <f>1-E16/E17</f>
        <v>1</v>
      </c>
      <c r="G18" s="161" t="s">
        <v>1010</v>
      </c>
      <c r="H18" s="163"/>
      <c r="I18" s="164">
        <f>1-I16/I17</f>
        <v>1</v>
      </c>
      <c r="J18" s="164">
        <f>1-J16/J17</f>
        <v>1</v>
      </c>
      <c r="K18" s="164">
        <f>1-K16/K17</f>
        <v>1</v>
      </c>
    </row>
    <row r="19" spans="1:11">
      <c r="A19" s="675" t="s">
        <v>1011</v>
      </c>
      <c r="B19" s="675"/>
      <c r="C19" s="675"/>
      <c r="D19" s="675"/>
      <c r="E19" s="675"/>
      <c r="G19" s="675" t="s">
        <v>1011</v>
      </c>
      <c r="H19" s="675"/>
      <c r="I19" s="675"/>
      <c r="J19" s="675"/>
      <c r="K19" s="675"/>
    </row>
    <row r="20" spans="1:11">
      <c r="A20" s="153"/>
      <c r="B20" s="154" t="str">
        <f>B2</f>
        <v>评估对象</v>
      </c>
      <c r="C20" s="154" t="s">
        <v>988</v>
      </c>
      <c r="D20" s="154" t="s">
        <v>989</v>
      </c>
      <c r="E20" s="154" t="s">
        <v>990</v>
      </c>
      <c r="G20" s="153"/>
      <c r="H20" s="154" t="str">
        <f>H2</f>
        <v>评估对象</v>
      </c>
      <c r="I20" s="154" t="s">
        <v>988</v>
      </c>
      <c r="J20" s="154" t="s">
        <v>989</v>
      </c>
      <c r="K20" s="154" t="s">
        <v>990</v>
      </c>
    </row>
    <row r="21" spans="1:11">
      <c r="A21" s="153" t="s">
        <v>1012</v>
      </c>
      <c r="B21" s="154"/>
      <c r="C21" s="155">
        <f>C11</f>
        <v>54000</v>
      </c>
      <c r="D21" s="155">
        <f>D11</f>
        <v>44000</v>
      </c>
      <c r="E21" s="155">
        <f>E11</f>
        <v>42000</v>
      </c>
      <c r="G21" s="153" t="s">
        <v>1012</v>
      </c>
      <c r="H21" s="154"/>
      <c r="I21" s="155">
        <f>I11</f>
        <v>0</v>
      </c>
      <c r="J21" s="155">
        <f>J11</f>
        <v>0</v>
      </c>
      <c r="K21" s="155">
        <f>K11</f>
        <v>0</v>
      </c>
    </row>
    <row r="22" spans="1:11">
      <c r="A22" s="153" t="s">
        <v>1013</v>
      </c>
      <c r="B22" s="154"/>
      <c r="C22" s="155">
        <v>1</v>
      </c>
      <c r="D22" s="155">
        <v>1</v>
      </c>
      <c r="E22" s="155">
        <v>1</v>
      </c>
      <c r="G22" s="153" t="s">
        <v>1013</v>
      </c>
      <c r="H22" s="154"/>
      <c r="I22" s="155">
        <v>1</v>
      </c>
      <c r="J22" s="155">
        <v>1</v>
      </c>
      <c r="K22" s="155">
        <v>1</v>
      </c>
    </row>
    <row r="23" spans="1:11">
      <c r="A23" s="153" t="s">
        <v>1014</v>
      </c>
      <c r="B23" s="154"/>
      <c r="C23" s="165">
        <f>C15</f>
        <v>0.95</v>
      </c>
      <c r="D23" s="165">
        <f>D15</f>
        <v>0.94466666666666699</v>
      </c>
      <c r="E23" s="165">
        <f>E15</f>
        <v>1.022</v>
      </c>
      <c r="G23" s="153" t="s">
        <v>1014</v>
      </c>
      <c r="H23" s="154"/>
      <c r="I23" s="165">
        <f>I15</f>
        <v>1</v>
      </c>
      <c r="J23" s="165">
        <f>J15</f>
        <v>1</v>
      </c>
      <c r="K23" s="165">
        <f>K15</f>
        <v>1</v>
      </c>
    </row>
    <row r="24" spans="1:11">
      <c r="A24" s="153" t="s">
        <v>1015</v>
      </c>
      <c r="B24" s="154"/>
      <c r="C24" s="155">
        <v>1</v>
      </c>
      <c r="D24" s="155">
        <v>1</v>
      </c>
      <c r="E24" s="155">
        <v>1</v>
      </c>
      <c r="G24" s="153" t="s">
        <v>1015</v>
      </c>
      <c r="H24" s="154"/>
      <c r="I24" s="155">
        <v>1</v>
      </c>
      <c r="J24" s="155">
        <v>1</v>
      </c>
      <c r="K24" s="155">
        <v>1</v>
      </c>
    </row>
    <row r="25" spans="1:11">
      <c r="A25" s="153" t="s">
        <v>1016</v>
      </c>
      <c r="B25" s="154"/>
      <c r="C25" s="155">
        <f>C8/B8</f>
        <v>0.51851851851851805</v>
      </c>
      <c r="D25" s="155">
        <f>D8/B8</f>
        <v>0.81481481481481499</v>
      </c>
      <c r="E25" s="155">
        <f>E8/B8</f>
        <v>0.592592592592593</v>
      </c>
      <c r="G25" s="153" t="s">
        <v>1016</v>
      </c>
      <c r="H25" s="154"/>
      <c r="I25" s="155" t="e">
        <f>I8/H8</f>
        <v>#DIV/0!</v>
      </c>
      <c r="J25" s="155" t="e">
        <f>J8/H8</f>
        <v>#DIV/0!</v>
      </c>
      <c r="K25" s="155" t="e">
        <f>K8/H8</f>
        <v>#DIV/0!</v>
      </c>
    </row>
    <row r="26" spans="1:11">
      <c r="A26" s="153" t="s">
        <v>1017</v>
      </c>
      <c r="B26" s="154"/>
      <c r="C26" s="155">
        <v>1</v>
      </c>
      <c r="D26" s="155">
        <v>1</v>
      </c>
      <c r="E26" s="155">
        <v>0.9</v>
      </c>
      <c r="G26" s="153" t="s">
        <v>1017</v>
      </c>
      <c r="H26" s="154"/>
      <c r="I26" s="155">
        <v>1</v>
      </c>
      <c r="J26" s="155">
        <v>1</v>
      </c>
      <c r="K26" s="155">
        <v>0.9</v>
      </c>
    </row>
    <row r="27" spans="1:11">
      <c r="A27" s="153" t="s">
        <v>1018</v>
      </c>
      <c r="B27" s="154"/>
      <c r="C27" s="165">
        <f>C18</f>
        <v>1</v>
      </c>
      <c r="D27" s="165">
        <f>D18</f>
        <v>1</v>
      </c>
      <c r="E27" s="165">
        <f>E18</f>
        <v>1</v>
      </c>
      <c r="G27" s="153" t="s">
        <v>1018</v>
      </c>
      <c r="H27" s="154"/>
      <c r="I27" s="165">
        <f>I18</f>
        <v>1</v>
      </c>
      <c r="J27" s="165">
        <f>J18</f>
        <v>1</v>
      </c>
      <c r="K27" s="165">
        <f>K18</f>
        <v>1</v>
      </c>
    </row>
    <row r="28" spans="1:11">
      <c r="A28" s="153" t="s">
        <v>1019</v>
      </c>
      <c r="B28" s="166">
        <f>ROUND((C28+D28+E28)/3,-2)</f>
        <v>27800</v>
      </c>
      <c r="C28" s="167">
        <f>C21*C22*C23*C24*C25*C26*C27</f>
        <v>26600</v>
      </c>
      <c r="D28" s="167">
        <f>D21*D22*D23*D24*D25*D26*D27</f>
        <v>33868.049382716003</v>
      </c>
      <c r="E28" s="167">
        <f>E21*E22*E23*E24*E25*E26*E27</f>
        <v>22892.799999999999</v>
      </c>
      <c r="G28" s="153" t="s">
        <v>1019</v>
      </c>
      <c r="H28" s="166" t="e">
        <f>ROUND((I28+J28+K28)/3,-2)</f>
        <v>#DIV/0!</v>
      </c>
      <c r="I28" s="167" t="e">
        <f>I21*I22*I23*I24*I25*I26*I27</f>
        <v>#DIV/0!</v>
      </c>
      <c r="J28" s="167" t="e">
        <f>J21*J22*J23*J24*J25*J26*J27</f>
        <v>#DIV/0!</v>
      </c>
      <c r="K28" s="167" t="e">
        <f>K21*K22*K23*K24*K25*K26*K27</f>
        <v>#DIV/0!</v>
      </c>
    </row>
  </sheetData>
  <mergeCells count="4">
    <mergeCell ref="A1:E1"/>
    <mergeCell ref="G1:K1"/>
    <mergeCell ref="A19:E19"/>
    <mergeCell ref="G19:K19"/>
  </mergeCells>
  <phoneticPr fontId="12"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W211"/>
  <sheetViews>
    <sheetView workbookViewId="0">
      <pane xSplit="4" ySplit="6" topLeftCell="O190" activePane="bottomRight" state="frozen"/>
      <selection pane="topRight"/>
      <selection pane="bottomLeft"/>
      <selection pane="bottomRight" activeCell="B7" sqref="B7:U204"/>
    </sheetView>
  </sheetViews>
  <sheetFormatPr defaultColWidth="9" defaultRowHeight="15.75" customHeight="1" outlineLevelCol="1"/>
  <cols>
    <col min="1" max="1" width="6.125" style="13" customWidth="1"/>
    <col min="2" max="2" width="11.875" style="13" customWidth="1"/>
    <col min="3" max="3" width="12.25" style="13" customWidth="1"/>
    <col min="4" max="4" width="21.5" style="13" customWidth="1"/>
    <col min="5" max="5" width="21.5" style="13" hidden="1" customWidth="1"/>
    <col min="6" max="6" width="24" style="13" customWidth="1"/>
    <col min="7" max="7" width="32.875" style="13" hidden="1" customWidth="1" outlineLevel="1"/>
    <col min="8" max="8" width="8" style="12" customWidth="1" collapsed="1"/>
    <col min="9" max="10" width="4.125" style="13" customWidth="1"/>
    <col min="11" max="11" width="11.25" style="46" customWidth="1"/>
    <col min="12" max="12" width="8.5" style="46" customWidth="1"/>
    <col min="13" max="13" width="14.125" style="13" customWidth="1" outlineLevel="1"/>
    <col min="14" max="14" width="12.25" style="13" customWidth="1" outlineLevel="1"/>
    <col min="15" max="16" width="11" style="13" customWidth="1" outlineLevel="1"/>
    <col min="17" max="17" width="14.125" style="13" customWidth="1"/>
    <col min="18" max="18" width="12.25" style="13" customWidth="1"/>
    <col min="19" max="19" width="12.25" style="13" customWidth="1" outlineLevel="1"/>
    <col min="20" max="20" width="7" style="13" customWidth="1" outlineLevel="1"/>
    <col min="21" max="21" width="12.25" style="13" customWidth="1" outlineLevel="1"/>
    <col min="22" max="22" width="6.125" style="13" customWidth="1" outlineLevel="1"/>
    <col min="23" max="23" width="16.75" style="13" customWidth="1"/>
    <col min="24" max="16384" width="9" style="13"/>
  </cols>
  <sheetData>
    <row r="1" spans="1:23">
      <c r="A1" s="15" t="s">
        <v>414</v>
      </c>
      <c r="B1" s="106" t="s">
        <v>782</v>
      </c>
      <c r="C1" s="16"/>
      <c r="D1" s="18"/>
      <c r="E1" s="18"/>
      <c r="F1" s="18"/>
      <c r="G1" s="18"/>
      <c r="H1" s="18"/>
      <c r="I1" s="18"/>
      <c r="J1" s="18"/>
      <c r="K1" s="47"/>
      <c r="L1" s="47"/>
      <c r="M1" s="18"/>
      <c r="N1" s="18"/>
      <c r="O1" s="18"/>
      <c r="P1" s="18"/>
      <c r="Q1" s="18"/>
      <c r="R1" s="18"/>
      <c r="S1" s="18"/>
      <c r="T1" s="18"/>
      <c r="U1" s="18"/>
      <c r="V1" s="18"/>
      <c r="W1" s="18"/>
    </row>
    <row r="2" spans="1:23" s="11" customFormat="1" ht="30" customHeight="1">
      <c r="A2" s="607" t="s">
        <v>1020</v>
      </c>
      <c r="B2" s="607"/>
      <c r="C2" s="607"/>
      <c r="D2" s="607"/>
      <c r="E2" s="607"/>
      <c r="F2" s="607"/>
      <c r="G2" s="607"/>
      <c r="H2" s="607"/>
      <c r="I2" s="607"/>
      <c r="J2" s="607"/>
      <c r="K2" s="607"/>
      <c r="L2" s="607"/>
      <c r="M2" s="607"/>
      <c r="N2" s="607"/>
      <c r="O2" s="607"/>
      <c r="P2" s="607"/>
      <c r="Q2" s="607"/>
      <c r="R2" s="607"/>
      <c r="S2" s="607"/>
      <c r="T2" s="607"/>
      <c r="U2" s="607"/>
      <c r="V2" s="607"/>
      <c r="W2" s="607"/>
    </row>
    <row r="3" spans="1:23" ht="14.1" customHeight="1">
      <c r="A3" s="608" t="e">
        <f>CONCATENATE(#REF!,#REF!,#REF!,#REF!,#REF!,#REF!,#REF!)</f>
        <v>#REF!</v>
      </c>
      <c r="B3" s="608"/>
      <c r="C3" s="608"/>
      <c r="D3" s="608"/>
      <c r="E3" s="608"/>
      <c r="F3" s="608"/>
      <c r="G3" s="608"/>
      <c r="H3" s="608"/>
      <c r="I3" s="608"/>
      <c r="J3" s="608"/>
      <c r="K3" s="618"/>
      <c r="L3" s="618"/>
      <c r="M3" s="618"/>
      <c r="N3" s="618"/>
      <c r="O3" s="618"/>
      <c r="P3" s="618"/>
      <c r="Q3" s="618"/>
      <c r="R3" s="618"/>
      <c r="S3" s="618"/>
      <c r="T3" s="618"/>
      <c r="U3" s="618"/>
      <c r="V3" s="618"/>
      <c r="W3" s="618"/>
    </row>
    <row r="4" spans="1:23" ht="15.75" customHeight="1">
      <c r="A4" s="19" t="e">
        <f>#REF!&amp;#REF!</f>
        <v>#REF!</v>
      </c>
      <c r="W4" s="20" t="s">
        <v>275</v>
      </c>
    </row>
    <row r="5" spans="1:23" s="12" customFormat="1" ht="15.75" customHeight="1">
      <c r="A5" s="622" t="s">
        <v>454</v>
      </c>
      <c r="B5" s="639" t="s">
        <v>1021</v>
      </c>
      <c r="C5" s="639" t="s">
        <v>1022</v>
      </c>
      <c r="D5" s="639" t="s">
        <v>930</v>
      </c>
      <c r="E5" s="639" t="s">
        <v>874</v>
      </c>
      <c r="F5" s="639" t="s">
        <v>701</v>
      </c>
      <c r="G5" s="638" t="s">
        <v>735</v>
      </c>
      <c r="H5" s="639" t="s">
        <v>933</v>
      </c>
      <c r="I5" s="639" t="s">
        <v>693</v>
      </c>
      <c r="J5" s="639" t="s">
        <v>695</v>
      </c>
      <c r="K5" s="656" t="s">
        <v>737</v>
      </c>
      <c r="L5" s="656" t="s">
        <v>728</v>
      </c>
      <c r="M5" s="622" t="s">
        <v>456</v>
      </c>
      <c r="N5" s="622"/>
      <c r="O5" s="643" t="s">
        <v>582</v>
      </c>
      <c r="P5" s="620"/>
      <c r="Q5" s="642" t="s">
        <v>457</v>
      </c>
      <c r="R5" s="642"/>
      <c r="S5" s="622" t="s">
        <v>458</v>
      </c>
      <c r="T5" s="622"/>
      <c r="U5" s="622"/>
      <c r="V5" s="639" t="s">
        <v>460</v>
      </c>
      <c r="W5" s="639" t="s">
        <v>583</v>
      </c>
    </row>
    <row r="6" spans="1:23" s="12" customFormat="1" ht="15.75" customHeight="1">
      <c r="A6" s="622"/>
      <c r="B6" s="622"/>
      <c r="C6" s="622"/>
      <c r="D6" s="622"/>
      <c r="E6" s="622"/>
      <c r="F6" s="622"/>
      <c r="G6" s="638"/>
      <c r="H6" s="622"/>
      <c r="I6" s="622"/>
      <c r="J6" s="622"/>
      <c r="K6" s="657"/>
      <c r="L6" s="657"/>
      <c r="M6" s="21" t="s">
        <v>839</v>
      </c>
      <c r="N6" s="21" t="s">
        <v>840</v>
      </c>
      <c r="O6" s="117" t="s">
        <v>839</v>
      </c>
      <c r="P6" s="21" t="s">
        <v>840</v>
      </c>
      <c r="Q6" s="21" t="s">
        <v>839</v>
      </c>
      <c r="R6" s="21" t="s">
        <v>840</v>
      </c>
      <c r="S6" s="21" t="s">
        <v>839</v>
      </c>
      <c r="T6" s="21" t="s">
        <v>731</v>
      </c>
      <c r="U6" s="21" t="s">
        <v>840</v>
      </c>
      <c r="V6" s="622"/>
      <c r="W6" s="622"/>
    </row>
    <row r="7" spans="1:23" s="12" customFormat="1" ht="15.75" customHeight="1">
      <c r="A7" s="21">
        <v>1</v>
      </c>
      <c r="B7" s="134"/>
      <c r="C7" s="134"/>
      <c r="D7" s="135"/>
      <c r="E7" s="21"/>
      <c r="F7" s="135"/>
      <c r="G7" s="115"/>
      <c r="H7" s="21"/>
      <c r="I7" s="21"/>
      <c r="J7" s="136"/>
      <c r="K7" s="137"/>
      <c r="L7" s="48"/>
      <c r="M7" s="138"/>
      <c r="N7" s="63"/>
      <c r="O7" s="139"/>
      <c r="P7" s="63"/>
      <c r="Q7" s="63"/>
      <c r="R7" s="63"/>
      <c r="S7" s="63"/>
      <c r="T7" s="21"/>
      <c r="U7" s="63"/>
      <c r="V7" s="30" t="str">
        <f t="shared" ref="V7:V70" si="0">IF(R7=0,"",(U7-R7)/R7*100)</f>
        <v/>
      </c>
      <c r="W7" s="21"/>
    </row>
    <row r="8" spans="1:23" s="12" customFormat="1" ht="15.75" customHeight="1">
      <c r="A8" s="21">
        <v>2</v>
      </c>
      <c r="B8" s="134"/>
      <c r="C8" s="134"/>
      <c r="D8" s="135"/>
      <c r="E8" s="21"/>
      <c r="F8" s="140"/>
      <c r="G8" s="115"/>
      <c r="H8" s="21"/>
      <c r="I8" s="21"/>
      <c r="J8" s="136"/>
      <c r="K8" s="137"/>
      <c r="L8" s="48"/>
      <c r="M8" s="138"/>
      <c r="N8" s="63"/>
      <c r="O8" s="139"/>
      <c r="P8" s="63"/>
      <c r="Q8" s="63"/>
      <c r="R8" s="63"/>
      <c r="S8" s="63"/>
      <c r="T8" s="21"/>
      <c r="U8" s="63"/>
      <c r="V8" s="30" t="str">
        <f t="shared" si="0"/>
        <v/>
      </c>
      <c r="W8" s="21"/>
    </row>
    <row r="9" spans="1:23" s="12" customFormat="1" ht="15.75" customHeight="1">
      <c r="A9" s="21">
        <v>3</v>
      </c>
      <c r="B9" s="134"/>
      <c r="C9" s="134"/>
      <c r="D9" s="135"/>
      <c r="E9" s="21"/>
      <c r="F9" s="135"/>
      <c r="G9" s="115"/>
      <c r="H9" s="21"/>
      <c r="I9" s="21"/>
      <c r="J9" s="136"/>
      <c r="K9" s="137"/>
      <c r="L9" s="48"/>
      <c r="M9" s="138"/>
      <c r="N9" s="63"/>
      <c r="O9" s="139"/>
      <c r="P9" s="63"/>
      <c r="Q9" s="63"/>
      <c r="R9" s="63"/>
      <c r="S9" s="63"/>
      <c r="T9" s="21"/>
      <c r="U9" s="63"/>
      <c r="V9" s="30" t="str">
        <f t="shared" si="0"/>
        <v/>
      </c>
      <c r="W9" s="21"/>
    </row>
    <row r="10" spans="1:23" s="12" customFormat="1" ht="15.75" customHeight="1">
      <c r="A10" s="21">
        <v>4</v>
      </c>
      <c r="B10" s="134"/>
      <c r="C10" s="134"/>
      <c r="D10" s="135"/>
      <c r="E10" s="21"/>
      <c r="F10" s="135"/>
      <c r="G10" s="115"/>
      <c r="H10" s="21"/>
      <c r="I10" s="21"/>
      <c r="J10" s="136"/>
      <c r="K10" s="137"/>
      <c r="L10" s="48"/>
      <c r="M10" s="138"/>
      <c r="N10" s="63"/>
      <c r="O10" s="139"/>
      <c r="P10" s="63"/>
      <c r="Q10" s="63"/>
      <c r="R10" s="63"/>
      <c r="S10" s="63"/>
      <c r="T10" s="21"/>
      <c r="U10" s="63"/>
      <c r="V10" s="30" t="str">
        <f t="shared" si="0"/>
        <v/>
      </c>
      <c r="W10" s="21"/>
    </row>
    <row r="11" spans="1:23" s="12" customFormat="1" ht="15.75" customHeight="1">
      <c r="A11" s="21">
        <v>5</v>
      </c>
      <c r="B11" s="134"/>
      <c r="C11" s="134"/>
      <c r="D11" s="135"/>
      <c r="E11" s="21"/>
      <c r="F11" s="135"/>
      <c r="G11" s="115"/>
      <c r="H11" s="21"/>
      <c r="I11" s="21"/>
      <c r="J11" s="136"/>
      <c r="K11" s="137"/>
      <c r="L11" s="48"/>
      <c r="M11" s="141"/>
      <c r="N11" s="63"/>
      <c r="O11" s="139"/>
      <c r="P11" s="63"/>
      <c r="Q11" s="63"/>
      <c r="R11" s="63"/>
      <c r="S11" s="63"/>
      <c r="T11" s="21"/>
      <c r="U11" s="63"/>
      <c r="V11" s="30" t="str">
        <f t="shared" si="0"/>
        <v/>
      </c>
      <c r="W11" s="21"/>
    </row>
    <row r="12" spans="1:23" s="12" customFormat="1" ht="15.75" customHeight="1">
      <c r="A12" s="21">
        <v>6</v>
      </c>
      <c r="B12" s="134"/>
      <c r="C12" s="134"/>
      <c r="D12" s="135"/>
      <c r="E12" s="21"/>
      <c r="F12" s="135"/>
      <c r="G12" s="115"/>
      <c r="H12" s="21"/>
      <c r="I12" s="21"/>
      <c r="J12" s="142"/>
      <c r="K12" s="137"/>
      <c r="L12" s="48"/>
      <c r="M12" s="141"/>
      <c r="N12" s="63"/>
      <c r="O12" s="139"/>
      <c r="P12" s="63"/>
      <c r="Q12" s="63"/>
      <c r="R12" s="63"/>
      <c r="S12" s="63"/>
      <c r="T12" s="21"/>
      <c r="U12" s="63"/>
      <c r="V12" s="30" t="str">
        <f t="shared" si="0"/>
        <v/>
      </c>
      <c r="W12" s="21"/>
    </row>
    <row r="13" spans="1:23" s="12" customFormat="1" ht="15.75" customHeight="1">
      <c r="A13" s="21">
        <v>7</v>
      </c>
      <c r="B13" s="134"/>
      <c r="C13" s="134"/>
      <c r="D13" s="135"/>
      <c r="E13" s="21"/>
      <c r="F13" s="135"/>
      <c r="G13" s="115"/>
      <c r="H13" s="21"/>
      <c r="I13" s="21"/>
      <c r="J13" s="136"/>
      <c r="K13" s="137"/>
      <c r="L13" s="48"/>
      <c r="M13" s="141"/>
      <c r="N13" s="63"/>
      <c r="O13" s="139"/>
      <c r="P13" s="63"/>
      <c r="Q13" s="63"/>
      <c r="R13" s="63"/>
      <c r="S13" s="63"/>
      <c r="T13" s="21"/>
      <c r="U13" s="63"/>
      <c r="V13" s="30" t="str">
        <f t="shared" si="0"/>
        <v/>
      </c>
      <c r="W13" s="21"/>
    </row>
    <row r="14" spans="1:23" s="12" customFormat="1" ht="15.75" customHeight="1">
      <c r="A14" s="21">
        <v>8</v>
      </c>
      <c r="B14" s="134"/>
      <c r="C14" s="134"/>
      <c r="D14" s="135"/>
      <c r="E14" s="21"/>
      <c r="F14" s="135"/>
      <c r="G14" s="115"/>
      <c r="H14" s="21"/>
      <c r="I14" s="21"/>
      <c r="J14" s="136"/>
      <c r="K14" s="137"/>
      <c r="L14" s="48"/>
      <c r="M14" s="141"/>
      <c r="N14" s="63"/>
      <c r="O14" s="139"/>
      <c r="P14" s="63"/>
      <c r="Q14" s="63"/>
      <c r="R14" s="63"/>
      <c r="S14" s="63"/>
      <c r="T14" s="21"/>
      <c r="U14" s="63"/>
      <c r="V14" s="30" t="str">
        <f t="shared" si="0"/>
        <v/>
      </c>
      <c r="W14" s="21"/>
    </row>
    <row r="15" spans="1:23" s="12" customFormat="1" ht="15.75" customHeight="1">
      <c r="A15" s="21">
        <v>9</v>
      </c>
      <c r="B15" s="134"/>
      <c r="C15" s="134"/>
      <c r="D15" s="143"/>
      <c r="E15" s="21"/>
      <c r="F15" s="143"/>
      <c r="G15" s="115"/>
      <c r="H15" s="21"/>
      <c r="I15" s="21"/>
      <c r="J15" s="144"/>
      <c r="K15" s="145"/>
      <c r="L15" s="48"/>
      <c r="M15" s="146"/>
      <c r="N15" s="63"/>
      <c r="O15" s="139"/>
      <c r="P15" s="63"/>
      <c r="Q15" s="63"/>
      <c r="R15" s="63"/>
      <c r="S15" s="63"/>
      <c r="T15" s="21"/>
      <c r="U15" s="63"/>
      <c r="V15" s="30" t="str">
        <f t="shared" si="0"/>
        <v/>
      </c>
      <c r="W15" s="21"/>
    </row>
    <row r="16" spans="1:23" s="12" customFormat="1" ht="15.75" customHeight="1">
      <c r="A16" s="21">
        <v>10</v>
      </c>
      <c r="B16" s="134"/>
      <c r="C16" s="134"/>
      <c r="D16" s="135"/>
      <c r="E16" s="21"/>
      <c r="F16" s="135"/>
      <c r="G16" s="115"/>
      <c r="H16" s="21"/>
      <c r="I16" s="21"/>
      <c r="J16" s="147"/>
      <c r="K16" s="137"/>
      <c r="L16" s="48"/>
      <c r="M16" s="146"/>
      <c r="N16" s="63"/>
      <c r="O16" s="139"/>
      <c r="P16" s="63"/>
      <c r="Q16" s="63"/>
      <c r="R16" s="63"/>
      <c r="S16" s="63"/>
      <c r="T16" s="21"/>
      <c r="U16" s="63"/>
      <c r="V16" s="30" t="str">
        <f t="shared" si="0"/>
        <v/>
      </c>
      <c r="W16" s="21"/>
    </row>
    <row r="17" spans="1:23" s="12" customFormat="1" ht="15.75" customHeight="1">
      <c r="A17" s="21">
        <v>11</v>
      </c>
      <c r="B17" s="134"/>
      <c r="C17" s="134"/>
      <c r="D17" s="135"/>
      <c r="E17" s="21"/>
      <c r="F17" s="135"/>
      <c r="G17" s="115"/>
      <c r="H17" s="21"/>
      <c r="I17" s="21"/>
      <c r="J17" s="147"/>
      <c r="K17" s="137"/>
      <c r="L17" s="48"/>
      <c r="M17" s="146"/>
      <c r="N17" s="63"/>
      <c r="O17" s="139"/>
      <c r="P17" s="63"/>
      <c r="Q17" s="63"/>
      <c r="R17" s="63"/>
      <c r="S17" s="63"/>
      <c r="T17" s="21"/>
      <c r="U17" s="63"/>
      <c r="V17" s="30" t="str">
        <f t="shared" si="0"/>
        <v/>
      </c>
      <c r="W17" s="21"/>
    </row>
    <row r="18" spans="1:23" s="12" customFormat="1" ht="15.75" customHeight="1">
      <c r="A18" s="21">
        <v>12</v>
      </c>
      <c r="B18" s="134"/>
      <c r="C18" s="134"/>
      <c r="D18" s="135"/>
      <c r="E18" s="21"/>
      <c r="F18" s="135"/>
      <c r="G18" s="115"/>
      <c r="H18" s="21"/>
      <c r="I18" s="21"/>
      <c r="J18" s="147"/>
      <c r="K18" s="137"/>
      <c r="L18" s="48"/>
      <c r="M18" s="146"/>
      <c r="N18" s="63"/>
      <c r="O18" s="139"/>
      <c r="P18" s="63"/>
      <c r="Q18" s="63"/>
      <c r="R18" s="63"/>
      <c r="S18" s="63"/>
      <c r="T18" s="21"/>
      <c r="U18" s="63"/>
      <c r="V18" s="30" t="str">
        <f t="shared" si="0"/>
        <v/>
      </c>
      <c r="W18" s="21"/>
    </row>
    <row r="19" spans="1:23" s="12" customFormat="1" ht="15.75" customHeight="1">
      <c r="A19" s="21">
        <v>13</v>
      </c>
      <c r="B19" s="134"/>
      <c r="C19" s="134"/>
      <c r="D19" s="135"/>
      <c r="E19" s="21"/>
      <c r="F19" s="148"/>
      <c r="G19" s="115"/>
      <c r="H19" s="21"/>
      <c r="I19" s="21"/>
      <c r="J19" s="147"/>
      <c r="K19" s="137"/>
      <c r="L19" s="48"/>
      <c r="M19" s="146"/>
      <c r="N19" s="63"/>
      <c r="O19" s="139"/>
      <c r="P19" s="63"/>
      <c r="Q19" s="63"/>
      <c r="R19" s="63"/>
      <c r="S19" s="63"/>
      <c r="T19" s="21"/>
      <c r="U19" s="63"/>
      <c r="V19" s="30" t="str">
        <f t="shared" si="0"/>
        <v/>
      </c>
      <c r="W19" s="21"/>
    </row>
    <row r="20" spans="1:23" s="12" customFormat="1" ht="15.75" customHeight="1">
      <c r="A20" s="21">
        <v>14</v>
      </c>
      <c r="B20" s="134"/>
      <c r="C20" s="134"/>
      <c r="D20" s="135"/>
      <c r="E20" s="21"/>
      <c r="F20" s="135"/>
      <c r="G20" s="115"/>
      <c r="H20" s="21"/>
      <c r="I20" s="21"/>
      <c r="J20" s="147"/>
      <c r="K20" s="137"/>
      <c r="L20" s="48"/>
      <c r="M20" s="146"/>
      <c r="N20" s="63"/>
      <c r="O20" s="139"/>
      <c r="P20" s="63"/>
      <c r="Q20" s="63"/>
      <c r="R20" s="63"/>
      <c r="S20" s="63"/>
      <c r="T20" s="21"/>
      <c r="U20" s="63"/>
      <c r="V20" s="30" t="str">
        <f t="shared" si="0"/>
        <v/>
      </c>
      <c r="W20" s="21"/>
    </row>
    <row r="21" spans="1:23" s="12" customFormat="1" ht="15.75" customHeight="1">
      <c r="A21" s="21">
        <v>15</v>
      </c>
      <c r="B21" s="134"/>
      <c r="C21" s="134"/>
      <c r="D21" s="143"/>
      <c r="E21" s="21"/>
      <c r="F21" s="143"/>
      <c r="G21" s="115"/>
      <c r="H21" s="21"/>
      <c r="I21" s="21"/>
      <c r="J21" s="144"/>
      <c r="K21" s="145"/>
      <c r="L21" s="48"/>
      <c r="M21" s="146"/>
      <c r="N21" s="63"/>
      <c r="O21" s="139"/>
      <c r="P21" s="63"/>
      <c r="Q21" s="63"/>
      <c r="R21" s="63"/>
      <c r="S21" s="63"/>
      <c r="T21" s="21"/>
      <c r="U21" s="63"/>
      <c r="V21" s="30" t="str">
        <f t="shared" si="0"/>
        <v/>
      </c>
      <c r="W21" s="21"/>
    </row>
    <row r="22" spans="1:23" s="12" customFormat="1" ht="15.75" customHeight="1">
      <c r="A22" s="21">
        <v>16</v>
      </c>
      <c r="B22" s="134"/>
      <c r="C22" s="134"/>
      <c r="D22" s="135"/>
      <c r="E22" s="21"/>
      <c r="F22" s="135"/>
      <c r="G22" s="115"/>
      <c r="H22" s="21"/>
      <c r="I22" s="21"/>
      <c r="J22" s="136"/>
      <c r="K22" s="137"/>
      <c r="L22" s="48"/>
      <c r="M22" s="141"/>
      <c r="N22" s="63"/>
      <c r="O22" s="139"/>
      <c r="P22" s="63"/>
      <c r="Q22" s="63"/>
      <c r="R22" s="63"/>
      <c r="S22" s="63"/>
      <c r="T22" s="21"/>
      <c r="U22" s="63"/>
      <c r="V22" s="30" t="str">
        <f t="shared" si="0"/>
        <v/>
      </c>
      <c r="W22" s="21"/>
    </row>
    <row r="23" spans="1:23" s="12" customFormat="1" ht="15.75" customHeight="1">
      <c r="A23" s="21">
        <v>17</v>
      </c>
      <c r="B23" s="134"/>
      <c r="C23" s="134"/>
      <c r="D23" s="149"/>
      <c r="E23" s="21"/>
      <c r="F23" s="149"/>
      <c r="G23" s="115"/>
      <c r="H23" s="21"/>
      <c r="I23" s="21"/>
      <c r="J23" s="136"/>
      <c r="K23" s="137"/>
      <c r="L23" s="48"/>
      <c r="M23" s="141"/>
      <c r="N23" s="63"/>
      <c r="O23" s="139"/>
      <c r="P23" s="63"/>
      <c r="Q23" s="63"/>
      <c r="R23" s="63"/>
      <c r="S23" s="63"/>
      <c r="T23" s="21"/>
      <c r="U23" s="63"/>
      <c r="V23" s="30" t="str">
        <f t="shared" si="0"/>
        <v/>
      </c>
      <c r="W23" s="21"/>
    </row>
    <row r="24" spans="1:23" s="12" customFormat="1" ht="15.75" customHeight="1">
      <c r="A24" s="21">
        <v>18</v>
      </c>
      <c r="B24" s="134"/>
      <c r="C24" s="134"/>
      <c r="D24" s="135"/>
      <c r="E24" s="21"/>
      <c r="F24" s="135"/>
      <c r="G24" s="115"/>
      <c r="H24" s="21"/>
      <c r="I24" s="21"/>
      <c r="J24" s="136"/>
      <c r="K24" s="137"/>
      <c r="L24" s="48"/>
      <c r="M24" s="141"/>
      <c r="N24" s="63"/>
      <c r="O24" s="139"/>
      <c r="P24" s="63"/>
      <c r="Q24" s="63"/>
      <c r="R24" s="63"/>
      <c r="S24" s="63"/>
      <c r="T24" s="21"/>
      <c r="U24" s="63"/>
      <c r="V24" s="30" t="str">
        <f t="shared" si="0"/>
        <v/>
      </c>
      <c r="W24" s="21"/>
    </row>
    <row r="25" spans="1:23" s="12" customFormat="1" ht="15.75" customHeight="1">
      <c r="A25" s="21">
        <v>19</v>
      </c>
      <c r="B25" s="134"/>
      <c r="C25" s="134"/>
      <c r="D25" s="150"/>
      <c r="E25" s="21"/>
      <c r="F25" s="135"/>
      <c r="G25" s="115"/>
      <c r="H25" s="21"/>
      <c r="I25" s="21"/>
      <c r="J25" s="136"/>
      <c r="K25" s="137"/>
      <c r="L25" s="48"/>
      <c r="M25" s="146"/>
      <c r="N25" s="63"/>
      <c r="O25" s="139"/>
      <c r="P25" s="63"/>
      <c r="Q25" s="63"/>
      <c r="R25" s="63"/>
      <c r="S25" s="63"/>
      <c r="T25" s="21"/>
      <c r="U25" s="63"/>
      <c r="V25" s="30" t="str">
        <f t="shared" si="0"/>
        <v/>
      </c>
      <c r="W25" s="21"/>
    </row>
    <row r="26" spans="1:23" s="12" customFormat="1" ht="15.75" customHeight="1">
      <c r="A26" s="21">
        <v>20</v>
      </c>
      <c r="B26" s="134"/>
      <c r="C26" s="134"/>
      <c r="D26" s="151"/>
      <c r="E26" s="21"/>
      <c r="F26" s="152"/>
      <c r="G26" s="115"/>
      <c r="H26" s="21"/>
      <c r="I26" s="21"/>
      <c r="J26" s="136"/>
      <c r="K26" s="137"/>
      <c r="L26" s="48"/>
      <c r="M26" s="146"/>
      <c r="N26" s="63"/>
      <c r="O26" s="139"/>
      <c r="P26" s="63"/>
      <c r="Q26" s="63"/>
      <c r="R26" s="63"/>
      <c r="S26" s="63"/>
      <c r="T26" s="21"/>
      <c r="U26" s="63"/>
      <c r="V26" s="30" t="str">
        <f t="shared" si="0"/>
        <v/>
      </c>
      <c r="W26" s="21"/>
    </row>
    <row r="27" spans="1:23" s="12" customFormat="1" ht="15.75" customHeight="1">
      <c r="A27" s="21">
        <v>21</v>
      </c>
      <c r="B27" s="21"/>
      <c r="C27" s="21"/>
      <c r="D27" s="21"/>
      <c r="E27" s="21"/>
      <c r="F27" s="21"/>
      <c r="G27" s="115"/>
      <c r="H27" s="21"/>
      <c r="I27" s="21"/>
      <c r="J27" s="21"/>
      <c r="K27" s="48"/>
      <c r="L27" s="48"/>
      <c r="M27" s="63"/>
      <c r="N27" s="63"/>
      <c r="O27" s="139"/>
      <c r="P27" s="63"/>
      <c r="Q27" s="63"/>
      <c r="R27" s="63"/>
      <c r="S27" s="63"/>
      <c r="T27" s="21"/>
      <c r="U27" s="63"/>
      <c r="V27" s="30" t="str">
        <f t="shared" si="0"/>
        <v/>
      </c>
      <c r="W27" s="21"/>
    </row>
    <row r="28" spans="1:23" s="12" customFormat="1" ht="15.75" customHeight="1">
      <c r="A28" s="21">
        <v>22</v>
      </c>
      <c r="B28" s="21"/>
      <c r="C28" s="21"/>
      <c r="D28" s="21"/>
      <c r="E28" s="21"/>
      <c r="F28" s="21"/>
      <c r="G28" s="115"/>
      <c r="H28" s="21"/>
      <c r="I28" s="21"/>
      <c r="J28" s="21"/>
      <c r="K28" s="48"/>
      <c r="L28" s="48"/>
      <c r="M28" s="63"/>
      <c r="N28" s="63"/>
      <c r="O28" s="139"/>
      <c r="P28" s="63"/>
      <c r="Q28" s="63"/>
      <c r="R28" s="63"/>
      <c r="S28" s="63"/>
      <c r="T28" s="21"/>
      <c r="U28" s="63"/>
      <c r="V28" s="30" t="str">
        <f t="shared" si="0"/>
        <v/>
      </c>
      <c r="W28" s="21"/>
    </row>
    <row r="29" spans="1:23" s="12" customFormat="1" ht="15.75" customHeight="1">
      <c r="A29" s="21">
        <v>23</v>
      </c>
      <c r="B29" s="21"/>
      <c r="C29" s="21"/>
      <c r="D29" s="21"/>
      <c r="E29" s="21"/>
      <c r="F29" s="21"/>
      <c r="G29" s="115"/>
      <c r="H29" s="21"/>
      <c r="I29" s="21"/>
      <c r="J29" s="21"/>
      <c r="K29" s="48"/>
      <c r="L29" s="48"/>
      <c r="M29" s="63"/>
      <c r="N29" s="63"/>
      <c r="O29" s="139"/>
      <c r="P29" s="63"/>
      <c r="Q29" s="63"/>
      <c r="R29" s="63"/>
      <c r="S29" s="63"/>
      <c r="T29" s="21"/>
      <c r="U29" s="63"/>
      <c r="V29" s="30" t="str">
        <f t="shared" si="0"/>
        <v/>
      </c>
      <c r="W29" s="21"/>
    </row>
    <row r="30" spans="1:23" s="12" customFormat="1" ht="15.75" customHeight="1">
      <c r="A30" s="21">
        <v>24</v>
      </c>
      <c r="B30" s="21"/>
      <c r="C30" s="21"/>
      <c r="D30" s="21"/>
      <c r="E30" s="21"/>
      <c r="F30" s="21"/>
      <c r="G30" s="115"/>
      <c r="H30" s="21"/>
      <c r="I30" s="21"/>
      <c r="J30" s="21"/>
      <c r="K30" s="48"/>
      <c r="L30" s="48"/>
      <c r="M30" s="63"/>
      <c r="N30" s="63"/>
      <c r="O30" s="139"/>
      <c r="P30" s="63"/>
      <c r="Q30" s="63"/>
      <c r="R30" s="63"/>
      <c r="S30" s="63"/>
      <c r="T30" s="21"/>
      <c r="U30" s="63"/>
      <c r="V30" s="30" t="str">
        <f t="shared" si="0"/>
        <v/>
      </c>
      <c r="W30" s="21"/>
    </row>
    <row r="31" spans="1:23" s="12" customFormat="1" ht="15.75" customHeight="1">
      <c r="A31" s="21">
        <v>25</v>
      </c>
      <c r="B31" s="21"/>
      <c r="C31" s="21"/>
      <c r="D31" s="21"/>
      <c r="E31" s="21"/>
      <c r="F31" s="21"/>
      <c r="G31" s="115"/>
      <c r="H31" s="21"/>
      <c r="I31" s="21"/>
      <c r="J31" s="21"/>
      <c r="K31" s="48"/>
      <c r="L31" s="48"/>
      <c r="M31" s="63"/>
      <c r="N31" s="63"/>
      <c r="O31" s="139"/>
      <c r="P31" s="63"/>
      <c r="Q31" s="63"/>
      <c r="R31" s="63"/>
      <c r="S31" s="63"/>
      <c r="T31" s="21"/>
      <c r="U31" s="63"/>
      <c r="V31" s="30" t="str">
        <f t="shared" si="0"/>
        <v/>
      </c>
      <c r="W31" s="21"/>
    </row>
    <row r="32" spans="1:23" s="12" customFormat="1" ht="15.75" customHeight="1">
      <c r="A32" s="21">
        <v>26</v>
      </c>
      <c r="B32" s="21"/>
      <c r="C32" s="21"/>
      <c r="D32" s="21"/>
      <c r="E32" s="21"/>
      <c r="F32" s="21"/>
      <c r="G32" s="115"/>
      <c r="H32" s="21"/>
      <c r="I32" s="21"/>
      <c r="J32" s="21"/>
      <c r="K32" s="48"/>
      <c r="L32" s="48"/>
      <c r="M32" s="63"/>
      <c r="N32" s="63"/>
      <c r="O32" s="139"/>
      <c r="P32" s="63"/>
      <c r="Q32" s="63"/>
      <c r="R32" s="63"/>
      <c r="S32" s="63"/>
      <c r="T32" s="21"/>
      <c r="U32" s="63"/>
      <c r="V32" s="30" t="str">
        <f t="shared" si="0"/>
        <v/>
      </c>
      <c r="W32" s="21"/>
    </row>
    <row r="33" spans="1:23" s="12" customFormat="1" ht="15.75" customHeight="1">
      <c r="A33" s="21">
        <v>27</v>
      </c>
      <c r="B33" s="21"/>
      <c r="C33" s="21"/>
      <c r="D33" s="21"/>
      <c r="E33" s="21"/>
      <c r="F33" s="21"/>
      <c r="G33" s="115"/>
      <c r="H33" s="21"/>
      <c r="I33" s="21"/>
      <c r="J33" s="21"/>
      <c r="K33" s="48"/>
      <c r="L33" s="48"/>
      <c r="M33" s="63"/>
      <c r="N33" s="63"/>
      <c r="O33" s="139"/>
      <c r="P33" s="63"/>
      <c r="Q33" s="63"/>
      <c r="R33" s="63"/>
      <c r="S33" s="63"/>
      <c r="T33" s="21"/>
      <c r="U33" s="63"/>
      <c r="V33" s="30" t="str">
        <f t="shared" si="0"/>
        <v/>
      </c>
      <c r="W33" s="21"/>
    </row>
    <row r="34" spans="1:23" s="12" customFormat="1" ht="15.75" customHeight="1">
      <c r="A34" s="21">
        <v>28</v>
      </c>
      <c r="B34" s="21"/>
      <c r="C34" s="21"/>
      <c r="D34" s="21"/>
      <c r="E34" s="21"/>
      <c r="F34" s="21"/>
      <c r="G34" s="115"/>
      <c r="H34" s="21"/>
      <c r="I34" s="21"/>
      <c r="J34" s="21"/>
      <c r="K34" s="48"/>
      <c r="L34" s="48"/>
      <c r="M34" s="63"/>
      <c r="N34" s="63"/>
      <c r="O34" s="139"/>
      <c r="P34" s="63"/>
      <c r="Q34" s="63"/>
      <c r="R34" s="63"/>
      <c r="S34" s="63"/>
      <c r="T34" s="21"/>
      <c r="U34" s="63"/>
      <c r="V34" s="30" t="str">
        <f t="shared" si="0"/>
        <v/>
      </c>
      <c r="W34" s="21"/>
    </row>
    <row r="35" spans="1:23" s="12" customFormat="1" ht="15.75" customHeight="1">
      <c r="A35" s="21">
        <v>29</v>
      </c>
      <c r="B35" s="21"/>
      <c r="C35" s="21"/>
      <c r="D35" s="21"/>
      <c r="E35" s="21"/>
      <c r="F35" s="21"/>
      <c r="G35" s="115"/>
      <c r="H35" s="21"/>
      <c r="I35" s="21"/>
      <c r="J35" s="21"/>
      <c r="K35" s="48"/>
      <c r="L35" s="48"/>
      <c r="M35" s="63"/>
      <c r="N35" s="63"/>
      <c r="O35" s="139"/>
      <c r="P35" s="63"/>
      <c r="Q35" s="63"/>
      <c r="R35" s="63"/>
      <c r="S35" s="63"/>
      <c r="T35" s="21"/>
      <c r="U35" s="63"/>
      <c r="V35" s="30" t="str">
        <f t="shared" si="0"/>
        <v/>
      </c>
      <c r="W35" s="21"/>
    </row>
    <row r="36" spans="1:23" s="12" customFormat="1" ht="15.75" customHeight="1">
      <c r="A36" s="21">
        <v>30</v>
      </c>
      <c r="B36" s="21"/>
      <c r="C36" s="21"/>
      <c r="D36" s="21"/>
      <c r="E36" s="21"/>
      <c r="F36" s="21"/>
      <c r="G36" s="115"/>
      <c r="H36" s="21"/>
      <c r="I36" s="21"/>
      <c r="J36" s="21"/>
      <c r="K36" s="48"/>
      <c r="L36" s="48"/>
      <c r="M36" s="63"/>
      <c r="N36" s="63"/>
      <c r="O36" s="139"/>
      <c r="P36" s="63"/>
      <c r="Q36" s="63"/>
      <c r="R36" s="63"/>
      <c r="S36" s="63"/>
      <c r="T36" s="21"/>
      <c r="U36" s="63"/>
      <c r="V36" s="30" t="str">
        <f t="shared" si="0"/>
        <v/>
      </c>
      <c r="W36" s="21"/>
    </row>
    <row r="37" spans="1:23" s="12" customFormat="1" ht="15.75" customHeight="1">
      <c r="A37" s="21">
        <v>31</v>
      </c>
      <c r="B37" s="21"/>
      <c r="C37" s="21"/>
      <c r="D37" s="21"/>
      <c r="E37" s="21"/>
      <c r="F37" s="21"/>
      <c r="G37" s="115"/>
      <c r="H37" s="21"/>
      <c r="I37" s="21"/>
      <c r="J37" s="21"/>
      <c r="K37" s="48"/>
      <c r="L37" s="48"/>
      <c r="M37" s="63"/>
      <c r="N37" s="63"/>
      <c r="O37" s="139"/>
      <c r="P37" s="63"/>
      <c r="Q37" s="63"/>
      <c r="R37" s="63"/>
      <c r="S37" s="63"/>
      <c r="T37" s="21"/>
      <c r="U37" s="63"/>
      <c r="V37" s="30" t="str">
        <f t="shared" si="0"/>
        <v/>
      </c>
      <c r="W37" s="21"/>
    </row>
    <row r="38" spans="1:23" s="12" customFormat="1" ht="15.75" customHeight="1">
      <c r="A38" s="21">
        <v>32</v>
      </c>
      <c r="B38" s="21"/>
      <c r="C38" s="21"/>
      <c r="D38" s="21"/>
      <c r="E38" s="21"/>
      <c r="F38" s="21"/>
      <c r="G38" s="115"/>
      <c r="H38" s="21"/>
      <c r="I38" s="21"/>
      <c r="J38" s="21"/>
      <c r="K38" s="48"/>
      <c r="L38" s="48"/>
      <c r="M38" s="63"/>
      <c r="N38" s="63"/>
      <c r="O38" s="139"/>
      <c r="P38" s="63"/>
      <c r="Q38" s="63"/>
      <c r="R38" s="63"/>
      <c r="S38" s="63"/>
      <c r="T38" s="21"/>
      <c r="U38" s="63"/>
      <c r="V38" s="30" t="str">
        <f t="shared" si="0"/>
        <v/>
      </c>
      <c r="W38" s="21"/>
    </row>
    <row r="39" spans="1:23" s="12" customFormat="1" ht="15.75" customHeight="1">
      <c r="A39" s="21">
        <v>33</v>
      </c>
      <c r="B39" s="21"/>
      <c r="C39" s="21"/>
      <c r="D39" s="21"/>
      <c r="E39" s="21"/>
      <c r="F39" s="21"/>
      <c r="G39" s="115"/>
      <c r="H39" s="21"/>
      <c r="I39" s="21"/>
      <c r="J39" s="21"/>
      <c r="K39" s="48"/>
      <c r="L39" s="48"/>
      <c r="M39" s="63"/>
      <c r="N39" s="63"/>
      <c r="O39" s="139"/>
      <c r="P39" s="63"/>
      <c r="Q39" s="63"/>
      <c r="R39" s="63"/>
      <c r="S39" s="63"/>
      <c r="T39" s="21"/>
      <c r="U39" s="63"/>
      <c r="V39" s="30" t="str">
        <f t="shared" si="0"/>
        <v/>
      </c>
      <c r="W39" s="21"/>
    </row>
    <row r="40" spans="1:23" s="12" customFormat="1" ht="15.75" customHeight="1">
      <c r="A40" s="21">
        <v>34</v>
      </c>
      <c r="B40" s="21"/>
      <c r="C40" s="21"/>
      <c r="D40" s="21"/>
      <c r="E40" s="21"/>
      <c r="F40" s="21"/>
      <c r="G40" s="115"/>
      <c r="H40" s="21"/>
      <c r="I40" s="21"/>
      <c r="J40" s="21"/>
      <c r="K40" s="48"/>
      <c r="L40" s="48"/>
      <c r="M40" s="63"/>
      <c r="N40" s="63"/>
      <c r="O40" s="139"/>
      <c r="P40" s="63"/>
      <c r="Q40" s="63"/>
      <c r="R40" s="63"/>
      <c r="S40" s="63"/>
      <c r="T40" s="21"/>
      <c r="U40" s="63"/>
      <c r="V40" s="30" t="str">
        <f t="shared" si="0"/>
        <v/>
      </c>
      <c r="W40" s="21"/>
    </row>
    <row r="41" spans="1:23" s="12" customFormat="1" ht="15.75" customHeight="1">
      <c r="A41" s="21">
        <v>35</v>
      </c>
      <c r="B41" s="21"/>
      <c r="C41" s="21"/>
      <c r="D41" s="21"/>
      <c r="E41" s="21"/>
      <c r="F41" s="21"/>
      <c r="G41" s="115"/>
      <c r="H41" s="21"/>
      <c r="I41" s="21"/>
      <c r="J41" s="21"/>
      <c r="K41" s="48"/>
      <c r="L41" s="48"/>
      <c r="M41" s="63"/>
      <c r="N41" s="63"/>
      <c r="O41" s="139"/>
      <c r="P41" s="63"/>
      <c r="Q41" s="63"/>
      <c r="R41" s="63"/>
      <c r="S41" s="63"/>
      <c r="T41" s="21"/>
      <c r="U41" s="63"/>
      <c r="V41" s="30" t="str">
        <f t="shared" si="0"/>
        <v/>
      </c>
      <c r="W41" s="21"/>
    </row>
    <row r="42" spans="1:23" s="12" customFormat="1" ht="15.75" customHeight="1">
      <c r="A42" s="21">
        <v>36</v>
      </c>
      <c r="B42" s="21"/>
      <c r="C42" s="21"/>
      <c r="D42" s="21"/>
      <c r="E42" s="21"/>
      <c r="F42" s="21"/>
      <c r="G42" s="115"/>
      <c r="H42" s="21"/>
      <c r="I42" s="21"/>
      <c r="J42" s="21"/>
      <c r="K42" s="48"/>
      <c r="L42" s="48"/>
      <c r="M42" s="63"/>
      <c r="N42" s="63"/>
      <c r="O42" s="139"/>
      <c r="P42" s="63"/>
      <c r="Q42" s="63"/>
      <c r="R42" s="63"/>
      <c r="S42" s="63"/>
      <c r="T42" s="21"/>
      <c r="U42" s="63"/>
      <c r="V42" s="30" t="str">
        <f t="shared" si="0"/>
        <v/>
      </c>
      <c r="W42" s="21"/>
    </row>
    <row r="43" spans="1:23" s="12" customFormat="1" ht="15.75" customHeight="1">
      <c r="A43" s="21">
        <v>37</v>
      </c>
      <c r="B43" s="21"/>
      <c r="C43" s="21"/>
      <c r="D43" s="21"/>
      <c r="E43" s="21"/>
      <c r="F43" s="21"/>
      <c r="G43" s="115"/>
      <c r="H43" s="21"/>
      <c r="I43" s="21"/>
      <c r="J43" s="21"/>
      <c r="K43" s="48"/>
      <c r="L43" s="48"/>
      <c r="M43" s="63"/>
      <c r="N43" s="63"/>
      <c r="O43" s="139"/>
      <c r="P43" s="63"/>
      <c r="Q43" s="63"/>
      <c r="R43" s="63"/>
      <c r="S43" s="63"/>
      <c r="T43" s="21"/>
      <c r="U43" s="63"/>
      <c r="V43" s="30" t="str">
        <f t="shared" si="0"/>
        <v/>
      </c>
      <c r="W43" s="21"/>
    </row>
    <row r="44" spans="1:23" s="12" customFormat="1" ht="15.75" customHeight="1">
      <c r="A44" s="21">
        <v>38</v>
      </c>
      <c r="B44" s="21"/>
      <c r="C44" s="21"/>
      <c r="D44" s="21"/>
      <c r="E44" s="21"/>
      <c r="F44" s="21"/>
      <c r="G44" s="115"/>
      <c r="H44" s="21"/>
      <c r="I44" s="21"/>
      <c r="J44" s="21"/>
      <c r="K44" s="48"/>
      <c r="L44" s="48"/>
      <c r="M44" s="63"/>
      <c r="N44" s="63"/>
      <c r="O44" s="139"/>
      <c r="P44" s="63"/>
      <c r="Q44" s="63"/>
      <c r="R44" s="63"/>
      <c r="S44" s="63"/>
      <c r="T44" s="21"/>
      <c r="U44" s="63"/>
      <c r="V44" s="30" t="str">
        <f t="shared" si="0"/>
        <v/>
      </c>
      <c r="W44" s="21"/>
    </row>
    <row r="45" spans="1:23" s="12" customFormat="1" ht="15.75" customHeight="1">
      <c r="A45" s="21">
        <v>39</v>
      </c>
      <c r="B45" s="21"/>
      <c r="C45" s="21"/>
      <c r="D45" s="21"/>
      <c r="E45" s="21"/>
      <c r="F45" s="21"/>
      <c r="G45" s="115"/>
      <c r="H45" s="21"/>
      <c r="I45" s="21"/>
      <c r="J45" s="21"/>
      <c r="K45" s="48"/>
      <c r="L45" s="48"/>
      <c r="M45" s="63"/>
      <c r="N45" s="63"/>
      <c r="O45" s="139"/>
      <c r="P45" s="63"/>
      <c r="Q45" s="63"/>
      <c r="R45" s="63"/>
      <c r="S45" s="63"/>
      <c r="T45" s="21"/>
      <c r="U45" s="63"/>
      <c r="V45" s="30" t="str">
        <f t="shared" si="0"/>
        <v/>
      </c>
      <c r="W45" s="21"/>
    </row>
    <row r="46" spans="1:23" s="12" customFormat="1" ht="15.75" customHeight="1">
      <c r="A46" s="21">
        <v>40</v>
      </c>
      <c r="B46" s="21"/>
      <c r="C46" s="21"/>
      <c r="D46" s="21"/>
      <c r="E46" s="21"/>
      <c r="F46" s="21"/>
      <c r="G46" s="115"/>
      <c r="H46" s="21"/>
      <c r="I46" s="21"/>
      <c r="J46" s="21"/>
      <c r="K46" s="48"/>
      <c r="L46" s="48"/>
      <c r="M46" s="63"/>
      <c r="N46" s="63"/>
      <c r="O46" s="139"/>
      <c r="P46" s="63"/>
      <c r="Q46" s="63"/>
      <c r="R46" s="63"/>
      <c r="S46" s="63"/>
      <c r="T46" s="21"/>
      <c r="U46" s="63"/>
      <c r="V46" s="30" t="str">
        <f t="shared" si="0"/>
        <v/>
      </c>
      <c r="W46" s="21"/>
    </row>
    <row r="47" spans="1:23" s="12" customFormat="1" ht="15.75" customHeight="1">
      <c r="A47" s="21">
        <v>41</v>
      </c>
      <c r="B47" s="21"/>
      <c r="C47" s="21"/>
      <c r="D47" s="21"/>
      <c r="E47" s="21"/>
      <c r="F47" s="21"/>
      <c r="G47" s="115"/>
      <c r="H47" s="21"/>
      <c r="I47" s="21"/>
      <c r="J47" s="21"/>
      <c r="K47" s="48"/>
      <c r="L47" s="48"/>
      <c r="M47" s="63"/>
      <c r="N47" s="63"/>
      <c r="O47" s="139"/>
      <c r="P47" s="63"/>
      <c r="Q47" s="63"/>
      <c r="R47" s="63"/>
      <c r="S47" s="63"/>
      <c r="T47" s="21"/>
      <c r="U47" s="63"/>
      <c r="V47" s="30" t="str">
        <f t="shared" si="0"/>
        <v/>
      </c>
      <c r="W47" s="21"/>
    </row>
    <row r="48" spans="1:23" s="12" customFormat="1" ht="15.75" customHeight="1">
      <c r="A48" s="21">
        <v>42</v>
      </c>
      <c r="B48" s="21"/>
      <c r="C48" s="21"/>
      <c r="D48" s="21"/>
      <c r="E48" s="21"/>
      <c r="F48" s="21"/>
      <c r="G48" s="115"/>
      <c r="H48" s="21"/>
      <c r="I48" s="21"/>
      <c r="J48" s="21"/>
      <c r="K48" s="48"/>
      <c r="L48" s="48"/>
      <c r="M48" s="63"/>
      <c r="N48" s="63"/>
      <c r="O48" s="139"/>
      <c r="P48" s="63"/>
      <c r="Q48" s="63"/>
      <c r="R48" s="63"/>
      <c r="S48" s="63"/>
      <c r="T48" s="21"/>
      <c r="U48" s="63"/>
      <c r="V48" s="30" t="str">
        <f t="shared" si="0"/>
        <v/>
      </c>
      <c r="W48" s="21"/>
    </row>
    <row r="49" spans="1:23" s="12" customFormat="1" ht="15.75" customHeight="1">
      <c r="A49" s="21">
        <v>43</v>
      </c>
      <c r="B49" s="21"/>
      <c r="C49" s="21"/>
      <c r="D49" s="21"/>
      <c r="E49" s="21"/>
      <c r="F49" s="21"/>
      <c r="G49" s="115"/>
      <c r="H49" s="21"/>
      <c r="I49" s="21"/>
      <c r="J49" s="21"/>
      <c r="K49" s="48"/>
      <c r="L49" s="48"/>
      <c r="M49" s="63"/>
      <c r="N49" s="63"/>
      <c r="O49" s="139"/>
      <c r="P49" s="63"/>
      <c r="Q49" s="63"/>
      <c r="R49" s="63"/>
      <c r="S49" s="63"/>
      <c r="T49" s="21"/>
      <c r="U49" s="63"/>
      <c r="V49" s="30" t="str">
        <f t="shared" si="0"/>
        <v/>
      </c>
      <c r="W49" s="21"/>
    </row>
    <row r="50" spans="1:23" s="12" customFormat="1" ht="15.75" customHeight="1">
      <c r="A50" s="21">
        <v>44</v>
      </c>
      <c r="B50" s="21"/>
      <c r="C50" s="21"/>
      <c r="D50" s="21"/>
      <c r="E50" s="21"/>
      <c r="F50" s="21"/>
      <c r="G50" s="115"/>
      <c r="H50" s="21"/>
      <c r="I50" s="21"/>
      <c r="J50" s="21"/>
      <c r="K50" s="48"/>
      <c r="L50" s="48"/>
      <c r="M50" s="63"/>
      <c r="N50" s="63"/>
      <c r="O50" s="139"/>
      <c r="P50" s="63"/>
      <c r="Q50" s="63"/>
      <c r="R50" s="63"/>
      <c r="S50" s="63"/>
      <c r="T50" s="21"/>
      <c r="U50" s="63"/>
      <c r="V50" s="30" t="str">
        <f t="shared" si="0"/>
        <v/>
      </c>
      <c r="W50" s="21"/>
    </row>
    <row r="51" spans="1:23" s="12" customFormat="1" ht="15.75" customHeight="1">
      <c r="A51" s="21">
        <v>45</v>
      </c>
      <c r="B51" s="21"/>
      <c r="C51" s="21"/>
      <c r="D51" s="21"/>
      <c r="E51" s="21"/>
      <c r="F51" s="21"/>
      <c r="G51" s="115"/>
      <c r="H51" s="21"/>
      <c r="I51" s="21"/>
      <c r="J51" s="21"/>
      <c r="K51" s="48"/>
      <c r="L51" s="48"/>
      <c r="M51" s="63"/>
      <c r="N51" s="63"/>
      <c r="O51" s="139"/>
      <c r="P51" s="63"/>
      <c r="Q51" s="63"/>
      <c r="R51" s="63"/>
      <c r="S51" s="63"/>
      <c r="T51" s="21"/>
      <c r="U51" s="63"/>
      <c r="V51" s="30" t="str">
        <f t="shared" si="0"/>
        <v/>
      </c>
      <c r="W51" s="21"/>
    </row>
    <row r="52" spans="1:23" s="12" customFormat="1" ht="15.75" customHeight="1">
      <c r="A52" s="21">
        <v>46</v>
      </c>
      <c r="B52" s="21"/>
      <c r="C52" s="21"/>
      <c r="D52" s="21"/>
      <c r="E52" s="21"/>
      <c r="F52" s="21"/>
      <c r="G52" s="115"/>
      <c r="H52" s="21"/>
      <c r="I52" s="21"/>
      <c r="J52" s="21"/>
      <c r="K52" s="48"/>
      <c r="L52" s="48"/>
      <c r="M52" s="63"/>
      <c r="N52" s="63"/>
      <c r="O52" s="139"/>
      <c r="P52" s="63"/>
      <c r="Q52" s="63"/>
      <c r="R52" s="63"/>
      <c r="S52" s="63"/>
      <c r="T52" s="21"/>
      <c r="U52" s="63"/>
      <c r="V52" s="30" t="str">
        <f t="shared" si="0"/>
        <v/>
      </c>
      <c r="W52" s="21"/>
    </row>
    <row r="53" spans="1:23" s="12" customFormat="1" ht="15.75" customHeight="1">
      <c r="A53" s="21">
        <v>47</v>
      </c>
      <c r="B53" s="21"/>
      <c r="C53" s="21"/>
      <c r="D53" s="21"/>
      <c r="E53" s="21"/>
      <c r="F53" s="21"/>
      <c r="G53" s="115"/>
      <c r="H53" s="21"/>
      <c r="I53" s="21"/>
      <c r="J53" s="21"/>
      <c r="K53" s="48"/>
      <c r="L53" s="48"/>
      <c r="M53" s="63"/>
      <c r="N53" s="63"/>
      <c r="O53" s="139"/>
      <c r="P53" s="63"/>
      <c r="Q53" s="63"/>
      <c r="R53" s="63"/>
      <c r="S53" s="63"/>
      <c r="T53" s="21"/>
      <c r="U53" s="63"/>
      <c r="V53" s="30" t="str">
        <f t="shared" si="0"/>
        <v/>
      </c>
      <c r="W53" s="21"/>
    </row>
    <row r="54" spans="1:23" s="12" customFormat="1" ht="15.75" customHeight="1">
      <c r="A54" s="21">
        <v>48</v>
      </c>
      <c r="B54" s="21"/>
      <c r="C54" s="21"/>
      <c r="D54" s="21"/>
      <c r="E54" s="21"/>
      <c r="F54" s="21"/>
      <c r="G54" s="115"/>
      <c r="H54" s="21"/>
      <c r="I54" s="21"/>
      <c r="J54" s="21"/>
      <c r="K54" s="48"/>
      <c r="L54" s="48"/>
      <c r="M54" s="63"/>
      <c r="N54" s="63"/>
      <c r="O54" s="139"/>
      <c r="P54" s="63"/>
      <c r="Q54" s="63"/>
      <c r="R54" s="63"/>
      <c r="S54" s="63"/>
      <c r="T54" s="21"/>
      <c r="U54" s="63"/>
      <c r="V54" s="30" t="str">
        <f t="shared" si="0"/>
        <v/>
      </c>
      <c r="W54" s="21"/>
    </row>
    <row r="55" spans="1:23" s="12" customFormat="1" ht="15.75" customHeight="1">
      <c r="A55" s="21">
        <v>49</v>
      </c>
      <c r="B55" s="21"/>
      <c r="C55" s="21"/>
      <c r="D55" s="21"/>
      <c r="E55" s="21"/>
      <c r="F55" s="21"/>
      <c r="G55" s="115"/>
      <c r="H55" s="21"/>
      <c r="I55" s="21"/>
      <c r="J55" s="21"/>
      <c r="K55" s="48"/>
      <c r="L55" s="48"/>
      <c r="M55" s="63"/>
      <c r="N55" s="63"/>
      <c r="O55" s="139"/>
      <c r="P55" s="63"/>
      <c r="Q55" s="63"/>
      <c r="R55" s="63"/>
      <c r="S55" s="63"/>
      <c r="T55" s="21"/>
      <c r="U55" s="63"/>
      <c r="V55" s="30" t="str">
        <f t="shared" si="0"/>
        <v/>
      </c>
      <c r="W55" s="21"/>
    </row>
    <row r="56" spans="1:23" s="12" customFormat="1" ht="15.75" customHeight="1">
      <c r="A56" s="21">
        <v>50</v>
      </c>
      <c r="B56" s="21"/>
      <c r="C56" s="21"/>
      <c r="D56" s="21"/>
      <c r="E56" s="21"/>
      <c r="F56" s="21"/>
      <c r="G56" s="115"/>
      <c r="H56" s="21"/>
      <c r="I56" s="21"/>
      <c r="J56" s="21"/>
      <c r="K56" s="48"/>
      <c r="L56" s="48"/>
      <c r="M56" s="63"/>
      <c r="N56" s="63"/>
      <c r="O56" s="139"/>
      <c r="P56" s="63"/>
      <c r="Q56" s="63"/>
      <c r="R56" s="63"/>
      <c r="S56" s="63"/>
      <c r="T56" s="21"/>
      <c r="U56" s="63"/>
      <c r="V56" s="30" t="str">
        <f t="shared" si="0"/>
        <v/>
      </c>
      <c r="W56" s="21"/>
    </row>
    <row r="57" spans="1:23" s="12" customFormat="1" ht="15.75" customHeight="1">
      <c r="A57" s="21">
        <v>51</v>
      </c>
      <c r="B57" s="21"/>
      <c r="C57" s="21"/>
      <c r="D57" s="21"/>
      <c r="E57" s="21"/>
      <c r="F57" s="21"/>
      <c r="G57" s="115"/>
      <c r="H57" s="21"/>
      <c r="I57" s="21"/>
      <c r="J57" s="21"/>
      <c r="K57" s="48"/>
      <c r="L57" s="48"/>
      <c r="M57" s="63"/>
      <c r="N57" s="63"/>
      <c r="O57" s="139"/>
      <c r="P57" s="63"/>
      <c r="Q57" s="63"/>
      <c r="R57" s="63"/>
      <c r="S57" s="63"/>
      <c r="T57" s="21"/>
      <c r="U57" s="63"/>
      <c r="V57" s="30" t="str">
        <f t="shared" si="0"/>
        <v/>
      </c>
      <c r="W57" s="21"/>
    </row>
    <row r="58" spans="1:23" s="12" customFormat="1" ht="15.75" customHeight="1">
      <c r="A58" s="21">
        <v>52</v>
      </c>
      <c r="B58" s="21"/>
      <c r="C58" s="21"/>
      <c r="D58" s="21"/>
      <c r="E58" s="21"/>
      <c r="F58" s="21"/>
      <c r="G58" s="115"/>
      <c r="H58" s="21"/>
      <c r="I58" s="21"/>
      <c r="J58" s="21"/>
      <c r="K58" s="48"/>
      <c r="L58" s="48"/>
      <c r="M58" s="63"/>
      <c r="N58" s="63"/>
      <c r="O58" s="139"/>
      <c r="P58" s="63"/>
      <c r="Q58" s="63"/>
      <c r="R58" s="63"/>
      <c r="S58" s="63"/>
      <c r="T58" s="21"/>
      <c r="U58" s="63"/>
      <c r="V58" s="30" t="str">
        <f t="shared" si="0"/>
        <v/>
      </c>
      <c r="W58" s="21"/>
    </row>
    <row r="59" spans="1:23" s="12" customFormat="1" ht="15.75" customHeight="1">
      <c r="A59" s="21">
        <v>53</v>
      </c>
      <c r="B59" s="21"/>
      <c r="C59" s="21"/>
      <c r="D59" s="21"/>
      <c r="E59" s="21"/>
      <c r="F59" s="21"/>
      <c r="G59" s="115"/>
      <c r="H59" s="21"/>
      <c r="I59" s="21"/>
      <c r="J59" s="21"/>
      <c r="K59" s="48"/>
      <c r="L59" s="48"/>
      <c r="M59" s="63"/>
      <c r="N59" s="63"/>
      <c r="O59" s="139"/>
      <c r="P59" s="63"/>
      <c r="Q59" s="63"/>
      <c r="R59" s="63"/>
      <c r="S59" s="63"/>
      <c r="T59" s="21"/>
      <c r="U59" s="63"/>
      <c r="V59" s="30" t="str">
        <f t="shared" si="0"/>
        <v/>
      </c>
      <c r="W59" s="21"/>
    </row>
    <row r="60" spans="1:23" s="12" customFormat="1" ht="15.75" customHeight="1">
      <c r="A60" s="21">
        <v>54</v>
      </c>
      <c r="B60" s="21"/>
      <c r="C60" s="21"/>
      <c r="D60" s="21"/>
      <c r="E60" s="21"/>
      <c r="F60" s="21"/>
      <c r="G60" s="115"/>
      <c r="H60" s="21"/>
      <c r="I60" s="21"/>
      <c r="J60" s="21"/>
      <c r="K60" s="48"/>
      <c r="L60" s="48"/>
      <c r="M60" s="63"/>
      <c r="N60" s="63"/>
      <c r="O60" s="139"/>
      <c r="P60" s="63"/>
      <c r="Q60" s="63"/>
      <c r="R60" s="63"/>
      <c r="S60" s="63"/>
      <c r="T60" s="21"/>
      <c r="U60" s="63"/>
      <c r="V60" s="30" t="str">
        <f t="shared" si="0"/>
        <v/>
      </c>
      <c r="W60" s="21"/>
    </row>
    <row r="61" spans="1:23" s="12" customFormat="1" ht="15.75" customHeight="1">
      <c r="A61" s="21">
        <v>55</v>
      </c>
      <c r="B61" s="21"/>
      <c r="C61" s="21"/>
      <c r="D61" s="21"/>
      <c r="E61" s="21"/>
      <c r="F61" s="21"/>
      <c r="G61" s="115"/>
      <c r="H61" s="21"/>
      <c r="I61" s="21"/>
      <c r="J61" s="21"/>
      <c r="K61" s="48"/>
      <c r="L61" s="48"/>
      <c r="M61" s="63"/>
      <c r="N61" s="63"/>
      <c r="O61" s="139"/>
      <c r="P61" s="63"/>
      <c r="Q61" s="63"/>
      <c r="R61" s="63"/>
      <c r="S61" s="63"/>
      <c r="T61" s="21"/>
      <c r="U61" s="63"/>
      <c r="V61" s="30" t="str">
        <f t="shared" si="0"/>
        <v/>
      </c>
      <c r="W61" s="21"/>
    </row>
    <row r="62" spans="1:23" s="12" customFormat="1" ht="15.75" customHeight="1">
      <c r="A62" s="21">
        <v>56</v>
      </c>
      <c r="B62" s="21"/>
      <c r="C62" s="21"/>
      <c r="D62" s="21"/>
      <c r="E62" s="21"/>
      <c r="F62" s="21"/>
      <c r="G62" s="115"/>
      <c r="H62" s="21"/>
      <c r="I62" s="21"/>
      <c r="J62" s="21"/>
      <c r="K62" s="48"/>
      <c r="L62" s="48"/>
      <c r="M62" s="63"/>
      <c r="N62" s="63"/>
      <c r="O62" s="139"/>
      <c r="P62" s="63"/>
      <c r="Q62" s="63"/>
      <c r="R62" s="63"/>
      <c r="S62" s="63"/>
      <c r="T62" s="21"/>
      <c r="U62" s="63"/>
      <c r="V62" s="30" t="str">
        <f t="shared" si="0"/>
        <v/>
      </c>
      <c r="W62" s="21"/>
    </row>
    <row r="63" spans="1:23" s="12" customFormat="1" ht="15.75" customHeight="1">
      <c r="A63" s="21">
        <v>57</v>
      </c>
      <c r="B63" s="21"/>
      <c r="C63" s="21"/>
      <c r="D63" s="21"/>
      <c r="E63" s="21"/>
      <c r="F63" s="21"/>
      <c r="G63" s="115"/>
      <c r="H63" s="21"/>
      <c r="I63" s="21"/>
      <c r="J63" s="21"/>
      <c r="K63" s="48"/>
      <c r="L63" s="48"/>
      <c r="M63" s="63"/>
      <c r="N63" s="63"/>
      <c r="O63" s="139"/>
      <c r="P63" s="63"/>
      <c r="Q63" s="63"/>
      <c r="R63" s="63"/>
      <c r="S63" s="63"/>
      <c r="T63" s="21"/>
      <c r="U63" s="63"/>
      <c r="V63" s="30" t="str">
        <f t="shared" si="0"/>
        <v/>
      </c>
      <c r="W63" s="21"/>
    </row>
    <row r="64" spans="1:23" s="12" customFormat="1" ht="15.75" customHeight="1">
      <c r="A64" s="21">
        <v>58</v>
      </c>
      <c r="B64" s="21"/>
      <c r="C64" s="21"/>
      <c r="D64" s="21"/>
      <c r="E64" s="21"/>
      <c r="F64" s="21"/>
      <c r="G64" s="115"/>
      <c r="H64" s="21"/>
      <c r="I64" s="21"/>
      <c r="J64" s="21"/>
      <c r="K64" s="48"/>
      <c r="L64" s="48"/>
      <c r="M64" s="63"/>
      <c r="N64" s="63"/>
      <c r="O64" s="139"/>
      <c r="P64" s="63"/>
      <c r="Q64" s="63"/>
      <c r="R64" s="63"/>
      <c r="S64" s="63"/>
      <c r="T64" s="21"/>
      <c r="U64" s="63"/>
      <c r="V64" s="30" t="str">
        <f t="shared" si="0"/>
        <v/>
      </c>
      <c r="W64" s="21"/>
    </row>
    <row r="65" spans="1:23" s="12" customFormat="1" ht="15.75" customHeight="1">
      <c r="A65" s="21">
        <v>59</v>
      </c>
      <c r="B65" s="21"/>
      <c r="C65" s="21"/>
      <c r="D65" s="21"/>
      <c r="E65" s="21"/>
      <c r="F65" s="21"/>
      <c r="G65" s="115"/>
      <c r="H65" s="21"/>
      <c r="I65" s="21"/>
      <c r="J65" s="21"/>
      <c r="K65" s="48"/>
      <c r="L65" s="48"/>
      <c r="M65" s="63"/>
      <c r="N65" s="63"/>
      <c r="O65" s="139"/>
      <c r="P65" s="63"/>
      <c r="Q65" s="63"/>
      <c r="R65" s="63"/>
      <c r="S65" s="63"/>
      <c r="T65" s="21"/>
      <c r="U65" s="63"/>
      <c r="V65" s="30" t="str">
        <f t="shared" si="0"/>
        <v/>
      </c>
      <c r="W65" s="21"/>
    </row>
    <row r="66" spans="1:23" s="12" customFormat="1" ht="15.75" customHeight="1">
      <c r="A66" s="21">
        <v>60</v>
      </c>
      <c r="B66" s="21"/>
      <c r="C66" s="21"/>
      <c r="D66" s="21"/>
      <c r="E66" s="21"/>
      <c r="F66" s="21"/>
      <c r="G66" s="115"/>
      <c r="H66" s="21"/>
      <c r="I66" s="21"/>
      <c r="J66" s="21"/>
      <c r="K66" s="48"/>
      <c r="L66" s="48"/>
      <c r="M66" s="63"/>
      <c r="N66" s="63"/>
      <c r="O66" s="139"/>
      <c r="P66" s="63"/>
      <c r="Q66" s="63"/>
      <c r="R66" s="63"/>
      <c r="S66" s="63"/>
      <c r="T66" s="21"/>
      <c r="U66" s="63"/>
      <c r="V66" s="30" t="str">
        <f t="shared" si="0"/>
        <v/>
      </c>
      <c r="W66" s="21"/>
    </row>
    <row r="67" spans="1:23" s="12" customFormat="1" ht="15.75" customHeight="1">
      <c r="A67" s="21">
        <v>61</v>
      </c>
      <c r="B67" s="21"/>
      <c r="C67" s="21"/>
      <c r="D67" s="21"/>
      <c r="E67" s="21"/>
      <c r="F67" s="21"/>
      <c r="G67" s="115"/>
      <c r="H67" s="21"/>
      <c r="I67" s="21"/>
      <c r="J67" s="21"/>
      <c r="K67" s="48"/>
      <c r="L67" s="48"/>
      <c r="M67" s="63"/>
      <c r="N67" s="63"/>
      <c r="O67" s="139"/>
      <c r="P67" s="63"/>
      <c r="Q67" s="63"/>
      <c r="R67" s="63"/>
      <c r="S67" s="63"/>
      <c r="T67" s="21"/>
      <c r="U67" s="63"/>
      <c r="V67" s="30" t="str">
        <f t="shared" si="0"/>
        <v/>
      </c>
      <c r="W67" s="21"/>
    </row>
    <row r="68" spans="1:23" s="12" customFormat="1" ht="15.75" customHeight="1">
      <c r="A68" s="21">
        <v>62</v>
      </c>
      <c r="B68" s="21"/>
      <c r="C68" s="21"/>
      <c r="D68" s="21"/>
      <c r="E68" s="21"/>
      <c r="F68" s="21"/>
      <c r="G68" s="115"/>
      <c r="H68" s="21"/>
      <c r="I68" s="21"/>
      <c r="J68" s="21"/>
      <c r="K68" s="48"/>
      <c r="L68" s="48"/>
      <c r="M68" s="63"/>
      <c r="N68" s="63"/>
      <c r="O68" s="139"/>
      <c r="P68" s="63"/>
      <c r="Q68" s="63"/>
      <c r="R68" s="63"/>
      <c r="S68" s="63"/>
      <c r="T68" s="21"/>
      <c r="U68" s="63"/>
      <c r="V68" s="30" t="str">
        <f t="shared" si="0"/>
        <v/>
      </c>
      <c r="W68" s="21"/>
    </row>
    <row r="69" spans="1:23" s="12" customFormat="1" ht="15.75" customHeight="1">
      <c r="A69" s="21">
        <v>63</v>
      </c>
      <c r="B69" s="21"/>
      <c r="C69" s="21"/>
      <c r="D69" s="21"/>
      <c r="E69" s="21"/>
      <c r="F69" s="21"/>
      <c r="G69" s="115"/>
      <c r="H69" s="21"/>
      <c r="I69" s="21"/>
      <c r="J69" s="21"/>
      <c r="K69" s="48"/>
      <c r="L69" s="48"/>
      <c r="M69" s="63"/>
      <c r="N69" s="63"/>
      <c r="O69" s="139"/>
      <c r="P69" s="63"/>
      <c r="Q69" s="63"/>
      <c r="R69" s="63"/>
      <c r="S69" s="63"/>
      <c r="T69" s="21"/>
      <c r="U69" s="63"/>
      <c r="V69" s="30" t="str">
        <f t="shared" si="0"/>
        <v/>
      </c>
      <c r="W69" s="21"/>
    </row>
    <row r="70" spans="1:23" s="12" customFormat="1" ht="15.75" customHeight="1">
      <c r="A70" s="21">
        <v>64</v>
      </c>
      <c r="B70" s="21"/>
      <c r="C70" s="21"/>
      <c r="D70" s="21"/>
      <c r="E70" s="21"/>
      <c r="F70" s="21"/>
      <c r="G70" s="115"/>
      <c r="H70" s="21"/>
      <c r="I70" s="21"/>
      <c r="J70" s="21"/>
      <c r="K70" s="48"/>
      <c r="L70" s="48"/>
      <c r="M70" s="63"/>
      <c r="N70" s="63"/>
      <c r="O70" s="139"/>
      <c r="P70" s="63"/>
      <c r="Q70" s="63"/>
      <c r="R70" s="63"/>
      <c r="S70" s="63"/>
      <c r="T70" s="21"/>
      <c r="U70" s="63"/>
      <c r="V70" s="30" t="str">
        <f t="shared" si="0"/>
        <v/>
      </c>
      <c r="W70" s="21"/>
    </row>
    <row r="71" spans="1:23" s="12" customFormat="1" ht="15.75" customHeight="1">
      <c r="A71" s="21">
        <v>65</v>
      </c>
      <c r="B71" s="21"/>
      <c r="C71" s="21"/>
      <c r="D71" s="21"/>
      <c r="E71" s="21"/>
      <c r="F71" s="21"/>
      <c r="G71" s="115"/>
      <c r="H71" s="21"/>
      <c r="I71" s="21"/>
      <c r="J71" s="21"/>
      <c r="K71" s="48"/>
      <c r="L71" s="48"/>
      <c r="M71" s="63"/>
      <c r="N71" s="63"/>
      <c r="O71" s="139"/>
      <c r="P71" s="63"/>
      <c r="Q71" s="63"/>
      <c r="R71" s="63"/>
      <c r="S71" s="63"/>
      <c r="T71" s="21"/>
      <c r="U71" s="63"/>
      <c r="V71" s="30" t="str">
        <f t="shared" ref="V71:V134" si="1">IF(R71=0,"",(U71-R71)/R71*100)</f>
        <v/>
      </c>
      <c r="W71" s="21"/>
    </row>
    <row r="72" spans="1:23" s="12" customFormat="1" ht="15.75" customHeight="1">
      <c r="A72" s="21">
        <v>66</v>
      </c>
      <c r="B72" s="21"/>
      <c r="C72" s="21"/>
      <c r="D72" s="21"/>
      <c r="E72" s="21"/>
      <c r="F72" s="21"/>
      <c r="G72" s="115"/>
      <c r="H72" s="21"/>
      <c r="I72" s="21"/>
      <c r="J72" s="21"/>
      <c r="K72" s="48"/>
      <c r="L72" s="48"/>
      <c r="M72" s="63"/>
      <c r="N72" s="63"/>
      <c r="O72" s="139"/>
      <c r="P72" s="63"/>
      <c r="Q72" s="63"/>
      <c r="R72" s="63"/>
      <c r="S72" s="63"/>
      <c r="T72" s="21"/>
      <c r="U72" s="63"/>
      <c r="V72" s="30" t="str">
        <f t="shared" si="1"/>
        <v/>
      </c>
      <c r="W72" s="21"/>
    </row>
    <row r="73" spans="1:23" s="12" customFormat="1" ht="15.75" customHeight="1">
      <c r="A73" s="21">
        <v>67</v>
      </c>
      <c r="B73" s="21"/>
      <c r="C73" s="21"/>
      <c r="D73" s="21"/>
      <c r="E73" s="21"/>
      <c r="F73" s="21"/>
      <c r="G73" s="115"/>
      <c r="H73" s="21"/>
      <c r="I73" s="21"/>
      <c r="J73" s="21"/>
      <c r="K73" s="48"/>
      <c r="L73" s="48"/>
      <c r="M73" s="63"/>
      <c r="N73" s="63"/>
      <c r="O73" s="139"/>
      <c r="P73" s="63"/>
      <c r="Q73" s="63"/>
      <c r="R73" s="63"/>
      <c r="S73" s="63"/>
      <c r="T73" s="21"/>
      <c r="U73" s="63"/>
      <c r="V73" s="30" t="str">
        <f t="shared" si="1"/>
        <v/>
      </c>
      <c r="W73" s="21"/>
    </row>
    <row r="74" spans="1:23" s="12" customFormat="1" ht="15.75" customHeight="1">
      <c r="A74" s="21">
        <v>68</v>
      </c>
      <c r="B74" s="21"/>
      <c r="C74" s="21"/>
      <c r="D74" s="21"/>
      <c r="E74" s="21"/>
      <c r="F74" s="21"/>
      <c r="G74" s="115"/>
      <c r="H74" s="21"/>
      <c r="I74" s="21"/>
      <c r="J74" s="21"/>
      <c r="K74" s="48"/>
      <c r="L74" s="48"/>
      <c r="M74" s="63"/>
      <c r="N74" s="63"/>
      <c r="O74" s="139"/>
      <c r="P74" s="63"/>
      <c r="Q74" s="63"/>
      <c r="R74" s="63"/>
      <c r="S74" s="63"/>
      <c r="T74" s="21"/>
      <c r="U74" s="63"/>
      <c r="V74" s="30" t="str">
        <f t="shared" si="1"/>
        <v/>
      </c>
      <c r="W74" s="21"/>
    </row>
    <row r="75" spans="1:23" s="12" customFormat="1" ht="15.75" customHeight="1">
      <c r="A75" s="21">
        <v>69</v>
      </c>
      <c r="B75" s="21"/>
      <c r="C75" s="21"/>
      <c r="D75" s="21"/>
      <c r="E75" s="21"/>
      <c r="F75" s="21"/>
      <c r="G75" s="115"/>
      <c r="H75" s="21"/>
      <c r="I75" s="21"/>
      <c r="J75" s="21"/>
      <c r="K75" s="48"/>
      <c r="L75" s="48"/>
      <c r="M75" s="63"/>
      <c r="N75" s="63"/>
      <c r="O75" s="139"/>
      <c r="P75" s="63"/>
      <c r="Q75" s="63"/>
      <c r="R75" s="63"/>
      <c r="S75" s="63"/>
      <c r="T75" s="21"/>
      <c r="U75" s="63"/>
      <c r="V75" s="30" t="str">
        <f t="shared" si="1"/>
        <v/>
      </c>
      <c r="W75" s="21"/>
    </row>
    <row r="76" spans="1:23" s="12" customFormat="1" ht="15.75" customHeight="1">
      <c r="A76" s="21">
        <v>70</v>
      </c>
      <c r="B76" s="21"/>
      <c r="C76" s="21"/>
      <c r="D76" s="21"/>
      <c r="E76" s="21"/>
      <c r="F76" s="21"/>
      <c r="G76" s="115"/>
      <c r="H76" s="21"/>
      <c r="I76" s="21"/>
      <c r="J76" s="21"/>
      <c r="K76" s="48"/>
      <c r="L76" s="48"/>
      <c r="M76" s="63"/>
      <c r="N76" s="63"/>
      <c r="O76" s="139"/>
      <c r="P76" s="63"/>
      <c r="Q76" s="63"/>
      <c r="R76" s="63"/>
      <c r="S76" s="63"/>
      <c r="T76" s="21"/>
      <c r="U76" s="63"/>
      <c r="V76" s="30" t="str">
        <f t="shared" si="1"/>
        <v/>
      </c>
      <c r="W76" s="21"/>
    </row>
    <row r="77" spans="1:23" s="12" customFormat="1" ht="15.75" customHeight="1">
      <c r="A77" s="21">
        <v>71</v>
      </c>
      <c r="B77" s="21"/>
      <c r="C77" s="21"/>
      <c r="D77" s="21"/>
      <c r="E77" s="21"/>
      <c r="F77" s="21"/>
      <c r="G77" s="115"/>
      <c r="H77" s="21"/>
      <c r="I77" s="21"/>
      <c r="J77" s="21"/>
      <c r="K77" s="48"/>
      <c r="L77" s="48"/>
      <c r="M77" s="63"/>
      <c r="N77" s="63"/>
      <c r="O77" s="139"/>
      <c r="P77" s="63"/>
      <c r="Q77" s="63"/>
      <c r="R77" s="63"/>
      <c r="S77" s="63"/>
      <c r="T77" s="21"/>
      <c r="U77" s="63"/>
      <c r="V77" s="30" t="str">
        <f t="shared" si="1"/>
        <v/>
      </c>
      <c r="W77" s="21"/>
    </row>
    <row r="78" spans="1:23" s="12" customFormat="1" ht="15.75" customHeight="1">
      <c r="A78" s="21">
        <v>72</v>
      </c>
      <c r="B78" s="21"/>
      <c r="C78" s="21"/>
      <c r="D78" s="21"/>
      <c r="E78" s="21"/>
      <c r="F78" s="21"/>
      <c r="G78" s="115"/>
      <c r="H78" s="21"/>
      <c r="I78" s="21"/>
      <c r="J78" s="21"/>
      <c r="K78" s="48"/>
      <c r="L78" s="48"/>
      <c r="M78" s="63"/>
      <c r="N78" s="63"/>
      <c r="O78" s="139"/>
      <c r="P78" s="63"/>
      <c r="Q78" s="63"/>
      <c r="R78" s="63"/>
      <c r="S78" s="63"/>
      <c r="T78" s="21"/>
      <c r="U78" s="63"/>
      <c r="V78" s="30" t="str">
        <f t="shared" si="1"/>
        <v/>
      </c>
      <c r="W78" s="21"/>
    </row>
    <row r="79" spans="1:23" s="12" customFormat="1" ht="15.75" customHeight="1">
      <c r="A79" s="21">
        <v>73</v>
      </c>
      <c r="B79" s="21"/>
      <c r="C79" s="21"/>
      <c r="D79" s="21"/>
      <c r="E79" s="21"/>
      <c r="F79" s="21"/>
      <c r="G79" s="115"/>
      <c r="H79" s="21"/>
      <c r="I79" s="21"/>
      <c r="J79" s="21"/>
      <c r="K79" s="48"/>
      <c r="L79" s="48"/>
      <c r="M79" s="63"/>
      <c r="N79" s="63"/>
      <c r="O79" s="139"/>
      <c r="P79" s="63"/>
      <c r="Q79" s="63"/>
      <c r="R79" s="63"/>
      <c r="S79" s="63"/>
      <c r="T79" s="21"/>
      <c r="U79" s="63"/>
      <c r="V79" s="30" t="str">
        <f t="shared" si="1"/>
        <v/>
      </c>
      <c r="W79" s="21"/>
    </row>
    <row r="80" spans="1:23" s="12" customFormat="1" ht="15.75" customHeight="1">
      <c r="A80" s="21">
        <v>74</v>
      </c>
      <c r="B80" s="21"/>
      <c r="C80" s="21"/>
      <c r="D80" s="21"/>
      <c r="E80" s="21"/>
      <c r="F80" s="21"/>
      <c r="G80" s="115"/>
      <c r="H80" s="21"/>
      <c r="I80" s="21"/>
      <c r="J80" s="21"/>
      <c r="K80" s="48"/>
      <c r="L80" s="48"/>
      <c r="M80" s="63"/>
      <c r="N80" s="63"/>
      <c r="O80" s="139"/>
      <c r="P80" s="63"/>
      <c r="Q80" s="63"/>
      <c r="R80" s="63"/>
      <c r="S80" s="63"/>
      <c r="T80" s="21"/>
      <c r="U80" s="63"/>
      <c r="V80" s="30" t="str">
        <f t="shared" si="1"/>
        <v/>
      </c>
      <c r="W80" s="21"/>
    </row>
    <row r="81" spans="1:23" s="12" customFormat="1" ht="15.75" customHeight="1">
      <c r="A81" s="21">
        <v>75</v>
      </c>
      <c r="B81" s="21"/>
      <c r="C81" s="21"/>
      <c r="D81" s="21"/>
      <c r="E81" s="21"/>
      <c r="F81" s="21"/>
      <c r="G81" s="115"/>
      <c r="H81" s="21"/>
      <c r="I81" s="21"/>
      <c r="J81" s="21"/>
      <c r="K81" s="48"/>
      <c r="L81" s="48"/>
      <c r="M81" s="63"/>
      <c r="N81" s="63"/>
      <c r="O81" s="139"/>
      <c r="P81" s="63"/>
      <c r="Q81" s="63"/>
      <c r="R81" s="63"/>
      <c r="S81" s="63"/>
      <c r="T81" s="21"/>
      <c r="U81" s="63"/>
      <c r="V81" s="30" t="str">
        <f t="shared" si="1"/>
        <v/>
      </c>
      <c r="W81" s="21"/>
    </row>
    <row r="82" spans="1:23" s="12" customFormat="1" ht="15.75" customHeight="1">
      <c r="A82" s="21">
        <v>76</v>
      </c>
      <c r="B82" s="21"/>
      <c r="C82" s="21"/>
      <c r="D82" s="21"/>
      <c r="E82" s="21"/>
      <c r="F82" s="21"/>
      <c r="G82" s="115"/>
      <c r="H82" s="21"/>
      <c r="I82" s="21"/>
      <c r="J82" s="21"/>
      <c r="K82" s="48"/>
      <c r="L82" s="48"/>
      <c r="M82" s="63"/>
      <c r="N82" s="63"/>
      <c r="O82" s="139"/>
      <c r="P82" s="63"/>
      <c r="Q82" s="63"/>
      <c r="R82" s="63"/>
      <c r="S82" s="63"/>
      <c r="T82" s="21"/>
      <c r="U82" s="63"/>
      <c r="V82" s="30" t="str">
        <f t="shared" si="1"/>
        <v/>
      </c>
      <c r="W82" s="21"/>
    </row>
    <row r="83" spans="1:23" s="12" customFormat="1" ht="15.75" customHeight="1">
      <c r="A83" s="21">
        <v>77</v>
      </c>
      <c r="B83" s="21"/>
      <c r="C83" s="21"/>
      <c r="D83" s="21"/>
      <c r="E83" s="21"/>
      <c r="F83" s="21"/>
      <c r="G83" s="115"/>
      <c r="H83" s="21"/>
      <c r="I83" s="21"/>
      <c r="J83" s="21"/>
      <c r="K83" s="48"/>
      <c r="L83" s="48"/>
      <c r="M83" s="63"/>
      <c r="N83" s="63"/>
      <c r="O83" s="139"/>
      <c r="P83" s="63"/>
      <c r="Q83" s="63"/>
      <c r="R83" s="63"/>
      <c r="S83" s="63"/>
      <c r="T83" s="21"/>
      <c r="U83" s="63"/>
      <c r="V83" s="30" t="str">
        <f t="shared" si="1"/>
        <v/>
      </c>
      <c r="W83" s="21"/>
    </row>
    <row r="84" spans="1:23" s="12" customFormat="1" ht="15.75" customHeight="1">
      <c r="A84" s="21">
        <v>78</v>
      </c>
      <c r="B84" s="21"/>
      <c r="C84" s="21"/>
      <c r="D84" s="21"/>
      <c r="E84" s="21"/>
      <c r="F84" s="21"/>
      <c r="G84" s="115"/>
      <c r="H84" s="21"/>
      <c r="I84" s="21"/>
      <c r="J84" s="21"/>
      <c r="K84" s="48"/>
      <c r="L84" s="48"/>
      <c r="M84" s="63"/>
      <c r="N84" s="63"/>
      <c r="O84" s="139"/>
      <c r="P84" s="63"/>
      <c r="Q84" s="63"/>
      <c r="R84" s="63"/>
      <c r="S84" s="63"/>
      <c r="T84" s="21"/>
      <c r="U84" s="63"/>
      <c r="V84" s="30" t="str">
        <f t="shared" si="1"/>
        <v/>
      </c>
      <c r="W84" s="21"/>
    </row>
    <row r="85" spans="1:23" s="12" customFormat="1" ht="15.75" customHeight="1">
      <c r="A85" s="21">
        <v>79</v>
      </c>
      <c r="B85" s="21"/>
      <c r="C85" s="21"/>
      <c r="D85" s="21"/>
      <c r="E85" s="21"/>
      <c r="F85" s="21"/>
      <c r="G85" s="115"/>
      <c r="H85" s="21"/>
      <c r="I85" s="21"/>
      <c r="J85" s="21"/>
      <c r="K85" s="48"/>
      <c r="L85" s="48"/>
      <c r="M85" s="63"/>
      <c r="N85" s="63"/>
      <c r="O85" s="139"/>
      <c r="P85" s="63"/>
      <c r="Q85" s="63"/>
      <c r="R85" s="63"/>
      <c r="S85" s="63"/>
      <c r="T85" s="21"/>
      <c r="U85" s="63"/>
      <c r="V85" s="30" t="str">
        <f t="shared" si="1"/>
        <v/>
      </c>
      <c r="W85" s="21"/>
    </row>
    <row r="86" spans="1:23" s="12" customFormat="1" ht="15.75" customHeight="1">
      <c r="A86" s="21">
        <v>80</v>
      </c>
      <c r="B86" s="21"/>
      <c r="C86" s="21"/>
      <c r="D86" s="21"/>
      <c r="E86" s="21"/>
      <c r="F86" s="21"/>
      <c r="G86" s="115"/>
      <c r="H86" s="21"/>
      <c r="I86" s="21"/>
      <c r="J86" s="21"/>
      <c r="K86" s="48"/>
      <c r="L86" s="48"/>
      <c r="M86" s="63"/>
      <c r="N86" s="63"/>
      <c r="O86" s="139"/>
      <c r="P86" s="63"/>
      <c r="Q86" s="63"/>
      <c r="R86" s="63"/>
      <c r="S86" s="63"/>
      <c r="T86" s="21"/>
      <c r="U86" s="63"/>
      <c r="V86" s="30" t="str">
        <f t="shared" si="1"/>
        <v/>
      </c>
      <c r="W86" s="21"/>
    </row>
    <row r="87" spans="1:23" s="12" customFormat="1" ht="15.75" customHeight="1">
      <c r="A87" s="21">
        <v>81</v>
      </c>
      <c r="B87" s="21"/>
      <c r="C87" s="21"/>
      <c r="D87" s="21"/>
      <c r="E87" s="21"/>
      <c r="F87" s="21"/>
      <c r="G87" s="115"/>
      <c r="H87" s="21"/>
      <c r="I87" s="21"/>
      <c r="J87" s="21"/>
      <c r="K87" s="48"/>
      <c r="L87" s="48"/>
      <c r="M87" s="63"/>
      <c r="N87" s="63"/>
      <c r="O87" s="139"/>
      <c r="P87" s="63"/>
      <c r="Q87" s="63"/>
      <c r="R87" s="63"/>
      <c r="S87" s="63"/>
      <c r="T87" s="21"/>
      <c r="U87" s="63"/>
      <c r="V87" s="30" t="str">
        <f t="shared" si="1"/>
        <v/>
      </c>
      <c r="W87" s="21"/>
    </row>
    <row r="88" spans="1:23" s="12" customFormat="1" ht="15.75" customHeight="1">
      <c r="A88" s="21">
        <v>82</v>
      </c>
      <c r="B88" s="21"/>
      <c r="C88" s="21"/>
      <c r="D88" s="21"/>
      <c r="E88" s="21"/>
      <c r="F88" s="21"/>
      <c r="G88" s="115"/>
      <c r="H88" s="21"/>
      <c r="I88" s="21"/>
      <c r="J88" s="21"/>
      <c r="K88" s="48"/>
      <c r="L88" s="48"/>
      <c r="M88" s="63"/>
      <c r="N88" s="63"/>
      <c r="O88" s="139"/>
      <c r="P88" s="63"/>
      <c r="Q88" s="63"/>
      <c r="R88" s="63"/>
      <c r="S88" s="63"/>
      <c r="T88" s="21"/>
      <c r="U88" s="63"/>
      <c r="V88" s="30" t="str">
        <f t="shared" si="1"/>
        <v/>
      </c>
      <c r="W88" s="21"/>
    </row>
    <row r="89" spans="1:23" s="12" customFormat="1" ht="15.75" customHeight="1">
      <c r="A89" s="21">
        <v>83</v>
      </c>
      <c r="B89" s="21"/>
      <c r="C89" s="21"/>
      <c r="D89" s="21"/>
      <c r="E89" s="21"/>
      <c r="F89" s="21"/>
      <c r="G89" s="115"/>
      <c r="H89" s="21"/>
      <c r="I89" s="21"/>
      <c r="J89" s="21"/>
      <c r="K89" s="48"/>
      <c r="L89" s="48"/>
      <c r="M89" s="63"/>
      <c r="N89" s="63"/>
      <c r="O89" s="139"/>
      <c r="P89" s="63"/>
      <c r="Q89" s="63"/>
      <c r="R89" s="63"/>
      <c r="S89" s="63"/>
      <c r="T89" s="21"/>
      <c r="U89" s="63"/>
      <c r="V89" s="30" t="str">
        <f t="shared" si="1"/>
        <v/>
      </c>
      <c r="W89" s="21"/>
    </row>
    <row r="90" spans="1:23" s="12" customFormat="1" ht="15.75" customHeight="1">
      <c r="A90" s="21">
        <v>84</v>
      </c>
      <c r="B90" s="21"/>
      <c r="C90" s="21"/>
      <c r="D90" s="21"/>
      <c r="E90" s="21"/>
      <c r="F90" s="21"/>
      <c r="G90" s="115"/>
      <c r="H90" s="21"/>
      <c r="I90" s="21"/>
      <c r="J90" s="21"/>
      <c r="K90" s="48"/>
      <c r="L90" s="48"/>
      <c r="M90" s="63"/>
      <c r="N90" s="63"/>
      <c r="O90" s="139"/>
      <c r="P90" s="63"/>
      <c r="Q90" s="63"/>
      <c r="R90" s="63"/>
      <c r="S90" s="63"/>
      <c r="T90" s="21"/>
      <c r="U90" s="63"/>
      <c r="V90" s="30" t="str">
        <f t="shared" si="1"/>
        <v/>
      </c>
      <c r="W90" s="21"/>
    </row>
    <row r="91" spans="1:23" s="12" customFormat="1" ht="15.75" customHeight="1">
      <c r="A91" s="21">
        <v>85</v>
      </c>
      <c r="B91" s="21"/>
      <c r="C91" s="21"/>
      <c r="D91" s="21"/>
      <c r="E91" s="21"/>
      <c r="F91" s="21"/>
      <c r="G91" s="115"/>
      <c r="H91" s="21"/>
      <c r="I91" s="21"/>
      <c r="J91" s="21"/>
      <c r="K91" s="48"/>
      <c r="L91" s="48"/>
      <c r="M91" s="63"/>
      <c r="N91" s="63"/>
      <c r="O91" s="139"/>
      <c r="P91" s="63"/>
      <c r="Q91" s="63"/>
      <c r="R91" s="63"/>
      <c r="S91" s="63"/>
      <c r="T91" s="21"/>
      <c r="U91" s="63"/>
      <c r="V91" s="30" t="str">
        <f t="shared" si="1"/>
        <v/>
      </c>
      <c r="W91" s="21"/>
    </row>
    <row r="92" spans="1:23" s="12" customFormat="1" ht="15.75" customHeight="1">
      <c r="A92" s="21">
        <v>86</v>
      </c>
      <c r="B92" s="21"/>
      <c r="C92" s="21"/>
      <c r="D92" s="21"/>
      <c r="E92" s="21"/>
      <c r="F92" s="21"/>
      <c r="G92" s="115"/>
      <c r="H92" s="21"/>
      <c r="I92" s="21"/>
      <c r="J92" s="21"/>
      <c r="K92" s="48"/>
      <c r="L92" s="48"/>
      <c r="M92" s="63"/>
      <c r="N92" s="63"/>
      <c r="O92" s="139"/>
      <c r="P92" s="63"/>
      <c r="Q92" s="63"/>
      <c r="R92" s="63"/>
      <c r="S92" s="63"/>
      <c r="T92" s="21"/>
      <c r="U92" s="63"/>
      <c r="V92" s="30" t="str">
        <f t="shared" si="1"/>
        <v/>
      </c>
      <c r="W92" s="21"/>
    </row>
    <row r="93" spans="1:23" s="12" customFormat="1" ht="15.75" customHeight="1">
      <c r="A93" s="21">
        <v>87</v>
      </c>
      <c r="B93" s="21"/>
      <c r="C93" s="21"/>
      <c r="D93" s="21"/>
      <c r="E93" s="21"/>
      <c r="F93" s="21"/>
      <c r="G93" s="115"/>
      <c r="H93" s="21"/>
      <c r="I93" s="21"/>
      <c r="J93" s="21"/>
      <c r="K93" s="48"/>
      <c r="L93" s="48"/>
      <c r="M93" s="63"/>
      <c r="N93" s="63"/>
      <c r="O93" s="139"/>
      <c r="P93" s="63"/>
      <c r="Q93" s="63"/>
      <c r="R93" s="63"/>
      <c r="S93" s="63"/>
      <c r="T93" s="21"/>
      <c r="U93" s="63"/>
      <c r="V93" s="30" t="str">
        <f t="shared" si="1"/>
        <v/>
      </c>
      <c r="W93" s="21"/>
    </row>
    <row r="94" spans="1:23" s="12" customFormat="1" ht="15.75" customHeight="1">
      <c r="A94" s="21">
        <v>88</v>
      </c>
      <c r="B94" s="21"/>
      <c r="C94" s="21"/>
      <c r="D94" s="21"/>
      <c r="E94" s="21"/>
      <c r="F94" s="21"/>
      <c r="G94" s="115"/>
      <c r="H94" s="21"/>
      <c r="I94" s="21"/>
      <c r="J94" s="21"/>
      <c r="K94" s="48"/>
      <c r="L94" s="48"/>
      <c r="M94" s="63"/>
      <c r="N94" s="63"/>
      <c r="O94" s="139"/>
      <c r="P94" s="63"/>
      <c r="Q94" s="63"/>
      <c r="R94" s="63"/>
      <c r="S94" s="63"/>
      <c r="T94" s="21"/>
      <c r="U94" s="63"/>
      <c r="V94" s="30" t="str">
        <f t="shared" si="1"/>
        <v/>
      </c>
      <c r="W94" s="21"/>
    </row>
    <row r="95" spans="1:23" s="12" customFormat="1" ht="15.75" customHeight="1">
      <c r="A95" s="21">
        <v>89</v>
      </c>
      <c r="B95" s="21"/>
      <c r="C95" s="21"/>
      <c r="D95" s="21"/>
      <c r="E95" s="21"/>
      <c r="F95" s="21"/>
      <c r="G95" s="115"/>
      <c r="H95" s="21"/>
      <c r="I95" s="21"/>
      <c r="J95" s="21"/>
      <c r="K95" s="48"/>
      <c r="L95" s="48"/>
      <c r="M95" s="63"/>
      <c r="N95" s="63"/>
      <c r="O95" s="139"/>
      <c r="P95" s="63"/>
      <c r="Q95" s="63"/>
      <c r="R95" s="63"/>
      <c r="S95" s="63"/>
      <c r="T95" s="21"/>
      <c r="U95" s="63"/>
      <c r="V95" s="30" t="str">
        <f t="shared" si="1"/>
        <v/>
      </c>
      <c r="W95" s="21"/>
    </row>
    <row r="96" spans="1:23" s="12" customFormat="1" ht="15.75" customHeight="1">
      <c r="A96" s="21">
        <v>90</v>
      </c>
      <c r="B96" s="21"/>
      <c r="C96" s="21"/>
      <c r="D96" s="21"/>
      <c r="E96" s="21"/>
      <c r="F96" s="21"/>
      <c r="G96" s="115"/>
      <c r="H96" s="21"/>
      <c r="I96" s="21"/>
      <c r="J96" s="21"/>
      <c r="K96" s="48"/>
      <c r="L96" s="48"/>
      <c r="M96" s="63"/>
      <c r="N96" s="63"/>
      <c r="O96" s="139"/>
      <c r="P96" s="63"/>
      <c r="Q96" s="63"/>
      <c r="R96" s="63"/>
      <c r="S96" s="63"/>
      <c r="T96" s="21"/>
      <c r="U96" s="63"/>
      <c r="V96" s="30" t="str">
        <f t="shared" si="1"/>
        <v/>
      </c>
      <c r="W96" s="21"/>
    </row>
    <row r="97" spans="1:23" s="12" customFormat="1" ht="15.75" customHeight="1">
      <c r="A97" s="21">
        <v>91</v>
      </c>
      <c r="B97" s="21"/>
      <c r="C97" s="21"/>
      <c r="D97" s="21"/>
      <c r="E97" s="21"/>
      <c r="F97" s="21"/>
      <c r="G97" s="115"/>
      <c r="H97" s="21"/>
      <c r="I97" s="21"/>
      <c r="J97" s="21"/>
      <c r="K97" s="48"/>
      <c r="L97" s="48"/>
      <c r="M97" s="63"/>
      <c r="N97" s="63"/>
      <c r="O97" s="139"/>
      <c r="P97" s="63"/>
      <c r="Q97" s="63"/>
      <c r="R97" s="63"/>
      <c r="S97" s="63"/>
      <c r="T97" s="21"/>
      <c r="U97" s="63"/>
      <c r="V97" s="30" t="str">
        <f t="shared" si="1"/>
        <v/>
      </c>
      <c r="W97" s="21"/>
    </row>
    <row r="98" spans="1:23" s="12" customFormat="1" ht="15.75" customHeight="1">
      <c r="A98" s="21">
        <v>92</v>
      </c>
      <c r="B98" s="21"/>
      <c r="C98" s="21"/>
      <c r="D98" s="21"/>
      <c r="E98" s="21"/>
      <c r="F98" s="21"/>
      <c r="G98" s="115"/>
      <c r="H98" s="21"/>
      <c r="I98" s="21"/>
      <c r="J98" s="21"/>
      <c r="K98" s="48"/>
      <c r="L98" s="48"/>
      <c r="M98" s="63"/>
      <c r="N98" s="63"/>
      <c r="O98" s="139"/>
      <c r="P98" s="63"/>
      <c r="Q98" s="63"/>
      <c r="R98" s="63"/>
      <c r="S98" s="63"/>
      <c r="T98" s="21"/>
      <c r="U98" s="63"/>
      <c r="V98" s="30" t="str">
        <f t="shared" si="1"/>
        <v/>
      </c>
      <c r="W98" s="21"/>
    </row>
    <row r="99" spans="1:23" s="12" customFormat="1" ht="15.75" customHeight="1">
      <c r="A99" s="21">
        <v>93</v>
      </c>
      <c r="B99" s="21"/>
      <c r="C99" s="21"/>
      <c r="D99" s="21"/>
      <c r="E99" s="21"/>
      <c r="F99" s="21"/>
      <c r="G99" s="115"/>
      <c r="H99" s="21"/>
      <c r="I99" s="21"/>
      <c r="J99" s="21"/>
      <c r="K99" s="48"/>
      <c r="L99" s="48"/>
      <c r="M99" s="63"/>
      <c r="N99" s="63"/>
      <c r="O99" s="139"/>
      <c r="P99" s="63"/>
      <c r="Q99" s="63"/>
      <c r="R99" s="63"/>
      <c r="S99" s="63"/>
      <c r="T99" s="21"/>
      <c r="U99" s="63"/>
      <c r="V99" s="30" t="str">
        <f t="shared" si="1"/>
        <v/>
      </c>
      <c r="W99" s="21"/>
    </row>
    <row r="100" spans="1:23" s="12" customFormat="1" ht="15.75" customHeight="1">
      <c r="A100" s="21">
        <v>94</v>
      </c>
      <c r="B100" s="21"/>
      <c r="C100" s="21"/>
      <c r="D100" s="21"/>
      <c r="E100" s="21"/>
      <c r="F100" s="21"/>
      <c r="G100" s="115"/>
      <c r="H100" s="21"/>
      <c r="I100" s="21"/>
      <c r="J100" s="21"/>
      <c r="K100" s="48"/>
      <c r="L100" s="48"/>
      <c r="M100" s="63"/>
      <c r="N100" s="63"/>
      <c r="O100" s="139"/>
      <c r="P100" s="63"/>
      <c r="Q100" s="63"/>
      <c r="R100" s="63"/>
      <c r="S100" s="63"/>
      <c r="T100" s="21"/>
      <c r="U100" s="63"/>
      <c r="V100" s="30" t="str">
        <f t="shared" si="1"/>
        <v/>
      </c>
      <c r="W100" s="21"/>
    </row>
    <row r="101" spans="1:23" s="12" customFormat="1" ht="15.75" customHeight="1">
      <c r="A101" s="21">
        <v>95</v>
      </c>
      <c r="B101" s="21"/>
      <c r="C101" s="21"/>
      <c r="D101" s="21"/>
      <c r="E101" s="21"/>
      <c r="F101" s="21"/>
      <c r="G101" s="115"/>
      <c r="H101" s="21"/>
      <c r="I101" s="21"/>
      <c r="J101" s="21"/>
      <c r="K101" s="48"/>
      <c r="L101" s="48"/>
      <c r="M101" s="63"/>
      <c r="N101" s="63"/>
      <c r="O101" s="139"/>
      <c r="P101" s="63"/>
      <c r="Q101" s="63"/>
      <c r="R101" s="63"/>
      <c r="S101" s="63"/>
      <c r="T101" s="21"/>
      <c r="U101" s="63"/>
      <c r="V101" s="30" t="str">
        <f t="shared" si="1"/>
        <v/>
      </c>
      <c r="W101" s="21"/>
    </row>
    <row r="102" spans="1:23" s="12" customFormat="1" ht="15.75" customHeight="1">
      <c r="A102" s="21">
        <v>96</v>
      </c>
      <c r="B102" s="21"/>
      <c r="C102" s="21"/>
      <c r="D102" s="21"/>
      <c r="E102" s="21"/>
      <c r="F102" s="21"/>
      <c r="G102" s="115"/>
      <c r="H102" s="21"/>
      <c r="I102" s="21"/>
      <c r="J102" s="21"/>
      <c r="K102" s="48"/>
      <c r="L102" s="48"/>
      <c r="M102" s="63"/>
      <c r="N102" s="63"/>
      <c r="O102" s="139"/>
      <c r="P102" s="63"/>
      <c r="Q102" s="63"/>
      <c r="R102" s="63"/>
      <c r="S102" s="63"/>
      <c r="T102" s="21"/>
      <c r="U102" s="63"/>
      <c r="V102" s="30" t="str">
        <f t="shared" si="1"/>
        <v/>
      </c>
      <c r="W102" s="21"/>
    </row>
    <row r="103" spans="1:23" s="12" customFormat="1" ht="15.75" customHeight="1">
      <c r="A103" s="21">
        <v>97</v>
      </c>
      <c r="B103" s="21"/>
      <c r="C103" s="21"/>
      <c r="D103" s="21"/>
      <c r="E103" s="21"/>
      <c r="F103" s="21"/>
      <c r="G103" s="115"/>
      <c r="H103" s="21"/>
      <c r="I103" s="21"/>
      <c r="J103" s="21"/>
      <c r="K103" s="48"/>
      <c r="L103" s="48"/>
      <c r="M103" s="63"/>
      <c r="N103" s="63"/>
      <c r="O103" s="139"/>
      <c r="P103" s="63"/>
      <c r="Q103" s="63"/>
      <c r="R103" s="63"/>
      <c r="S103" s="63"/>
      <c r="T103" s="21"/>
      <c r="U103" s="63"/>
      <c r="V103" s="30" t="str">
        <f t="shared" si="1"/>
        <v/>
      </c>
      <c r="W103" s="21"/>
    </row>
    <row r="104" spans="1:23" s="12" customFormat="1" ht="15.75" customHeight="1">
      <c r="A104" s="21">
        <v>98</v>
      </c>
      <c r="B104" s="21"/>
      <c r="C104" s="21"/>
      <c r="D104" s="21"/>
      <c r="E104" s="21"/>
      <c r="F104" s="21"/>
      <c r="G104" s="115"/>
      <c r="H104" s="21"/>
      <c r="I104" s="21"/>
      <c r="J104" s="21"/>
      <c r="K104" s="48"/>
      <c r="L104" s="48"/>
      <c r="M104" s="63"/>
      <c r="N104" s="63"/>
      <c r="O104" s="139"/>
      <c r="P104" s="63"/>
      <c r="Q104" s="63"/>
      <c r="R104" s="63"/>
      <c r="S104" s="63"/>
      <c r="T104" s="21"/>
      <c r="U104" s="63"/>
      <c r="V104" s="30" t="str">
        <f t="shared" si="1"/>
        <v/>
      </c>
      <c r="W104" s="21"/>
    </row>
    <row r="105" spans="1:23" s="12" customFormat="1" ht="15.75" customHeight="1">
      <c r="A105" s="21">
        <v>99</v>
      </c>
      <c r="B105" s="21"/>
      <c r="C105" s="21"/>
      <c r="D105" s="21"/>
      <c r="E105" s="21"/>
      <c r="F105" s="21"/>
      <c r="G105" s="115"/>
      <c r="H105" s="21"/>
      <c r="I105" s="21"/>
      <c r="J105" s="21"/>
      <c r="K105" s="48"/>
      <c r="L105" s="48"/>
      <c r="M105" s="63"/>
      <c r="N105" s="63"/>
      <c r="O105" s="139"/>
      <c r="P105" s="63"/>
      <c r="Q105" s="63"/>
      <c r="R105" s="63"/>
      <c r="S105" s="63"/>
      <c r="T105" s="21"/>
      <c r="U105" s="63"/>
      <c r="V105" s="30" t="str">
        <f t="shared" si="1"/>
        <v/>
      </c>
      <c r="W105" s="21"/>
    </row>
    <row r="106" spans="1:23" s="12" customFormat="1" ht="15.75" customHeight="1">
      <c r="A106" s="21">
        <v>100</v>
      </c>
      <c r="B106" s="21"/>
      <c r="C106" s="21"/>
      <c r="D106" s="21"/>
      <c r="E106" s="21"/>
      <c r="F106" s="21"/>
      <c r="G106" s="115"/>
      <c r="H106" s="21"/>
      <c r="I106" s="21"/>
      <c r="J106" s="21"/>
      <c r="K106" s="48"/>
      <c r="L106" s="48"/>
      <c r="M106" s="63"/>
      <c r="N106" s="63"/>
      <c r="O106" s="139"/>
      <c r="P106" s="63"/>
      <c r="Q106" s="63"/>
      <c r="R106" s="63"/>
      <c r="S106" s="63"/>
      <c r="T106" s="21"/>
      <c r="U106" s="63"/>
      <c r="V106" s="30" t="str">
        <f t="shared" si="1"/>
        <v/>
      </c>
      <c r="W106" s="21"/>
    </row>
    <row r="107" spans="1:23" s="12" customFormat="1" ht="15.75" customHeight="1">
      <c r="A107" s="21">
        <v>101</v>
      </c>
      <c r="B107" s="21"/>
      <c r="C107" s="21"/>
      <c r="D107" s="21"/>
      <c r="E107" s="21"/>
      <c r="F107" s="21"/>
      <c r="G107" s="115"/>
      <c r="H107" s="21"/>
      <c r="I107" s="21"/>
      <c r="J107" s="21"/>
      <c r="K107" s="48"/>
      <c r="L107" s="48"/>
      <c r="M107" s="63"/>
      <c r="N107" s="63"/>
      <c r="O107" s="139"/>
      <c r="P107" s="63"/>
      <c r="Q107" s="63"/>
      <c r="R107" s="63"/>
      <c r="S107" s="63"/>
      <c r="T107" s="21"/>
      <c r="U107" s="63"/>
      <c r="V107" s="30" t="str">
        <f t="shared" si="1"/>
        <v/>
      </c>
      <c r="W107" s="21"/>
    </row>
    <row r="108" spans="1:23" s="12" customFormat="1" ht="15.75" customHeight="1">
      <c r="A108" s="21">
        <v>102</v>
      </c>
      <c r="B108" s="21"/>
      <c r="C108" s="21"/>
      <c r="D108" s="21"/>
      <c r="E108" s="21"/>
      <c r="F108" s="21"/>
      <c r="G108" s="115"/>
      <c r="H108" s="21"/>
      <c r="I108" s="21"/>
      <c r="J108" s="21"/>
      <c r="K108" s="48"/>
      <c r="L108" s="48"/>
      <c r="M108" s="63"/>
      <c r="N108" s="63"/>
      <c r="O108" s="139"/>
      <c r="P108" s="63"/>
      <c r="Q108" s="63"/>
      <c r="R108" s="63"/>
      <c r="S108" s="63"/>
      <c r="T108" s="21"/>
      <c r="U108" s="63"/>
      <c r="V108" s="30" t="str">
        <f t="shared" si="1"/>
        <v/>
      </c>
      <c r="W108" s="21"/>
    </row>
    <row r="109" spans="1:23" s="12" customFormat="1" ht="15.75" customHeight="1">
      <c r="A109" s="21">
        <v>103</v>
      </c>
      <c r="B109" s="21"/>
      <c r="C109" s="21"/>
      <c r="D109" s="21"/>
      <c r="E109" s="21"/>
      <c r="F109" s="21"/>
      <c r="G109" s="115"/>
      <c r="H109" s="21"/>
      <c r="I109" s="21"/>
      <c r="J109" s="21"/>
      <c r="K109" s="48"/>
      <c r="L109" s="48"/>
      <c r="M109" s="63"/>
      <c r="N109" s="63"/>
      <c r="O109" s="139"/>
      <c r="P109" s="63"/>
      <c r="Q109" s="63"/>
      <c r="R109" s="63"/>
      <c r="S109" s="63"/>
      <c r="T109" s="21"/>
      <c r="U109" s="63"/>
      <c r="V109" s="30" t="str">
        <f t="shared" si="1"/>
        <v/>
      </c>
      <c r="W109" s="21"/>
    </row>
    <row r="110" spans="1:23" s="12" customFormat="1" ht="15.75" customHeight="1">
      <c r="A110" s="21">
        <v>104</v>
      </c>
      <c r="B110" s="21"/>
      <c r="C110" s="21"/>
      <c r="D110" s="21"/>
      <c r="E110" s="21"/>
      <c r="F110" s="21"/>
      <c r="G110" s="115"/>
      <c r="H110" s="21"/>
      <c r="I110" s="21"/>
      <c r="J110" s="21"/>
      <c r="K110" s="48"/>
      <c r="L110" s="48"/>
      <c r="M110" s="63"/>
      <c r="N110" s="63"/>
      <c r="O110" s="139"/>
      <c r="P110" s="63"/>
      <c r="Q110" s="63"/>
      <c r="R110" s="63"/>
      <c r="S110" s="63"/>
      <c r="T110" s="21"/>
      <c r="U110" s="63"/>
      <c r="V110" s="30" t="str">
        <f t="shared" si="1"/>
        <v/>
      </c>
      <c r="W110" s="21"/>
    </row>
    <row r="111" spans="1:23" s="12" customFormat="1" ht="15.75" customHeight="1">
      <c r="A111" s="21">
        <v>105</v>
      </c>
      <c r="B111" s="21"/>
      <c r="C111" s="21"/>
      <c r="D111" s="21"/>
      <c r="E111" s="21"/>
      <c r="F111" s="21"/>
      <c r="G111" s="115"/>
      <c r="H111" s="21"/>
      <c r="I111" s="21"/>
      <c r="J111" s="21"/>
      <c r="K111" s="48"/>
      <c r="L111" s="48"/>
      <c r="M111" s="63"/>
      <c r="N111" s="63"/>
      <c r="O111" s="139"/>
      <c r="P111" s="63"/>
      <c r="Q111" s="63"/>
      <c r="R111" s="63"/>
      <c r="S111" s="63"/>
      <c r="T111" s="21"/>
      <c r="U111" s="63"/>
      <c r="V111" s="30" t="str">
        <f t="shared" si="1"/>
        <v/>
      </c>
      <c r="W111" s="21"/>
    </row>
    <row r="112" spans="1:23" s="12" customFormat="1" ht="15.75" customHeight="1">
      <c r="A112" s="21">
        <v>106</v>
      </c>
      <c r="B112" s="21"/>
      <c r="C112" s="21"/>
      <c r="D112" s="21"/>
      <c r="E112" s="21"/>
      <c r="F112" s="21"/>
      <c r="G112" s="115"/>
      <c r="H112" s="21"/>
      <c r="I112" s="21"/>
      <c r="J112" s="21"/>
      <c r="K112" s="48"/>
      <c r="L112" s="48"/>
      <c r="M112" s="63"/>
      <c r="N112" s="63"/>
      <c r="O112" s="139"/>
      <c r="P112" s="63"/>
      <c r="Q112" s="63"/>
      <c r="R112" s="63"/>
      <c r="S112" s="63"/>
      <c r="T112" s="21"/>
      <c r="U112" s="63"/>
      <c r="V112" s="30" t="str">
        <f t="shared" si="1"/>
        <v/>
      </c>
      <c r="W112" s="21"/>
    </row>
    <row r="113" spans="1:23" s="12" customFormat="1" ht="15.75" customHeight="1">
      <c r="A113" s="21">
        <v>107</v>
      </c>
      <c r="B113" s="21"/>
      <c r="C113" s="21"/>
      <c r="D113" s="21"/>
      <c r="E113" s="21"/>
      <c r="F113" s="21"/>
      <c r="G113" s="115"/>
      <c r="H113" s="21"/>
      <c r="I113" s="21"/>
      <c r="J113" s="21"/>
      <c r="K113" s="48"/>
      <c r="L113" s="48"/>
      <c r="M113" s="63"/>
      <c r="N113" s="63"/>
      <c r="O113" s="139"/>
      <c r="P113" s="63"/>
      <c r="Q113" s="63"/>
      <c r="R113" s="63"/>
      <c r="S113" s="63"/>
      <c r="T113" s="21"/>
      <c r="U113" s="63"/>
      <c r="V113" s="30" t="str">
        <f t="shared" si="1"/>
        <v/>
      </c>
      <c r="W113" s="21"/>
    </row>
    <row r="114" spans="1:23" s="12" customFormat="1" ht="15.75" customHeight="1">
      <c r="A114" s="21">
        <v>108</v>
      </c>
      <c r="B114" s="21"/>
      <c r="C114" s="21"/>
      <c r="D114" s="21"/>
      <c r="E114" s="21"/>
      <c r="F114" s="21"/>
      <c r="G114" s="115"/>
      <c r="H114" s="21"/>
      <c r="I114" s="21"/>
      <c r="J114" s="21"/>
      <c r="K114" s="48"/>
      <c r="L114" s="48"/>
      <c r="M114" s="63"/>
      <c r="N114" s="63"/>
      <c r="O114" s="139"/>
      <c r="P114" s="63"/>
      <c r="Q114" s="63"/>
      <c r="R114" s="63"/>
      <c r="S114" s="63"/>
      <c r="T114" s="21"/>
      <c r="U114" s="63"/>
      <c r="V114" s="30" t="str">
        <f t="shared" si="1"/>
        <v/>
      </c>
      <c r="W114" s="21"/>
    </row>
    <row r="115" spans="1:23" s="12" customFormat="1" ht="15.75" customHeight="1">
      <c r="A115" s="21">
        <v>109</v>
      </c>
      <c r="B115" s="21"/>
      <c r="C115" s="21"/>
      <c r="D115" s="21"/>
      <c r="E115" s="21"/>
      <c r="F115" s="21"/>
      <c r="G115" s="115"/>
      <c r="H115" s="21"/>
      <c r="I115" s="21"/>
      <c r="J115" s="21"/>
      <c r="K115" s="48"/>
      <c r="L115" s="48"/>
      <c r="M115" s="63"/>
      <c r="N115" s="63"/>
      <c r="O115" s="139"/>
      <c r="P115" s="63"/>
      <c r="Q115" s="63"/>
      <c r="R115" s="63"/>
      <c r="S115" s="63"/>
      <c r="T115" s="21"/>
      <c r="U115" s="63"/>
      <c r="V115" s="30" t="str">
        <f t="shared" si="1"/>
        <v/>
      </c>
      <c r="W115" s="21"/>
    </row>
    <row r="116" spans="1:23" s="12" customFormat="1" ht="15.75" customHeight="1">
      <c r="A116" s="21">
        <v>110</v>
      </c>
      <c r="B116" s="21"/>
      <c r="C116" s="21"/>
      <c r="D116" s="21"/>
      <c r="E116" s="21"/>
      <c r="F116" s="21"/>
      <c r="G116" s="115"/>
      <c r="H116" s="21"/>
      <c r="I116" s="21"/>
      <c r="J116" s="21"/>
      <c r="K116" s="48"/>
      <c r="L116" s="48"/>
      <c r="M116" s="63"/>
      <c r="N116" s="63"/>
      <c r="O116" s="139"/>
      <c r="P116" s="63"/>
      <c r="Q116" s="63"/>
      <c r="R116" s="63"/>
      <c r="S116" s="63"/>
      <c r="T116" s="21"/>
      <c r="U116" s="63"/>
      <c r="V116" s="30" t="str">
        <f t="shared" si="1"/>
        <v/>
      </c>
      <c r="W116" s="21"/>
    </row>
    <row r="117" spans="1:23" s="12" customFormat="1" ht="15.75" customHeight="1">
      <c r="A117" s="21">
        <v>111</v>
      </c>
      <c r="B117" s="21"/>
      <c r="C117" s="21"/>
      <c r="D117" s="21"/>
      <c r="E117" s="21"/>
      <c r="F117" s="21"/>
      <c r="G117" s="115"/>
      <c r="H117" s="21"/>
      <c r="I117" s="21"/>
      <c r="J117" s="21"/>
      <c r="K117" s="48"/>
      <c r="L117" s="48"/>
      <c r="M117" s="63"/>
      <c r="N117" s="63"/>
      <c r="O117" s="139"/>
      <c r="P117" s="63"/>
      <c r="Q117" s="63"/>
      <c r="R117" s="63"/>
      <c r="S117" s="63"/>
      <c r="T117" s="21"/>
      <c r="U117" s="63"/>
      <c r="V117" s="30" t="str">
        <f t="shared" si="1"/>
        <v/>
      </c>
      <c r="W117" s="21"/>
    </row>
    <row r="118" spans="1:23" s="12" customFormat="1" ht="15.75" customHeight="1">
      <c r="A118" s="21">
        <v>112</v>
      </c>
      <c r="B118" s="21"/>
      <c r="C118" s="21"/>
      <c r="D118" s="21"/>
      <c r="E118" s="21"/>
      <c r="F118" s="21"/>
      <c r="G118" s="115"/>
      <c r="H118" s="21"/>
      <c r="I118" s="21"/>
      <c r="J118" s="21"/>
      <c r="K118" s="48"/>
      <c r="L118" s="48"/>
      <c r="M118" s="63"/>
      <c r="N118" s="63"/>
      <c r="O118" s="139"/>
      <c r="P118" s="63"/>
      <c r="Q118" s="63"/>
      <c r="R118" s="63"/>
      <c r="S118" s="63"/>
      <c r="T118" s="21"/>
      <c r="U118" s="63"/>
      <c r="V118" s="30" t="str">
        <f t="shared" si="1"/>
        <v/>
      </c>
      <c r="W118" s="21"/>
    </row>
    <row r="119" spans="1:23" s="12" customFormat="1" ht="15.75" customHeight="1">
      <c r="A119" s="21">
        <v>113</v>
      </c>
      <c r="B119" s="21"/>
      <c r="C119" s="21"/>
      <c r="D119" s="21"/>
      <c r="E119" s="21"/>
      <c r="F119" s="21"/>
      <c r="G119" s="115"/>
      <c r="H119" s="21"/>
      <c r="I119" s="21"/>
      <c r="J119" s="21"/>
      <c r="K119" s="48"/>
      <c r="L119" s="48"/>
      <c r="M119" s="63"/>
      <c r="N119" s="63"/>
      <c r="O119" s="139"/>
      <c r="P119" s="63"/>
      <c r="Q119" s="63"/>
      <c r="R119" s="63"/>
      <c r="S119" s="63"/>
      <c r="T119" s="21"/>
      <c r="U119" s="63"/>
      <c r="V119" s="30" t="str">
        <f t="shared" si="1"/>
        <v/>
      </c>
      <c r="W119" s="21"/>
    </row>
    <row r="120" spans="1:23" s="12" customFormat="1" ht="15.75" customHeight="1">
      <c r="A120" s="21">
        <v>114</v>
      </c>
      <c r="B120" s="21"/>
      <c r="C120" s="21"/>
      <c r="D120" s="21"/>
      <c r="E120" s="21"/>
      <c r="F120" s="21"/>
      <c r="G120" s="115"/>
      <c r="H120" s="21"/>
      <c r="I120" s="21"/>
      <c r="J120" s="21"/>
      <c r="K120" s="48"/>
      <c r="L120" s="48"/>
      <c r="M120" s="63"/>
      <c r="N120" s="63"/>
      <c r="O120" s="139"/>
      <c r="P120" s="63"/>
      <c r="Q120" s="63"/>
      <c r="R120" s="63"/>
      <c r="S120" s="63"/>
      <c r="T120" s="21"/>
      <c r="U120" s="63"/>
      <c r="V120" s="30" t="str">
        <f t="shared" si="1"/>
        <v/>
      </c>
      <c r="W120" s="21"/>
    </row>
    <row r="121" spans="1:23" s="12" customFormat="1" ht="15.75" customHeight="1">
      <c r="A121" s="21">
        <v>115</v>
      </c>
      <c r="B121" s="21"/>
      <c r="C121" s="21"/>
      <c r="D121" s="21"/>
      <c r="E121" s="21"/>
      <c r="F121" s="21"/>
      <c r="G121" s="115"/>
      <c r="H121" s="21"/>
      <c r="I121" s="21"/>
      <c r="J121" s="21"/>
      <c r="K121" s="48"/>
      <c r="L121" s="48"/>
      <c r="M121" s="63"/>
      <c r="N121" s="63"/>
      <c r="O121" s="139"/>
      <c r="P121" s="63"/>
      <c r="Q121" s="63"/>
      <c r="R121" s="63"/>
      <c r="S121" s="63"/>
      <c r="T121" s="21"/>
      <c r="U121" s="63"/>
      <c r="V121" s="30" t="str">
        <f t="shared" si="1"/>
        <v/>
      </c>
      <c r="W121" s="21"/>
    </row>
    <row r="122" spans="1:23" s="12" customFormat="1" ht="15.75" customHeight="1">
      <c r="A122" s="21">
        <v>116</v>
      </c>
      <c r="B122" s="21"/>
      <c r="C122" s="21"/>
      <c r="D122" s="21"/>
      <c r="E122" s="21"/>
      <c r="F122" s="21"/>
      <c r="G122" s="115"/>
      <c r="H122" s="21"/>
      <c r="I122" s="21"/>
      <c r="J122" s="21"/>
      <c r="K122" s="48"/>
      <c r="L122" s="48"/>
      <c r="M122" s="63"/>
      <c r="N122" s="63"/>
      <c r="O122" s="139"/>
      <c r="P122" s="63"/>
      <c r="Q122" s="63"/>
      <c r="R122" s="63"/>
      <c r="S122" s="63"/>
      <c r="T122" s="21"/>
      <c r="U122" s="63"/>
      <c r="V122" s="30" t="str">
        <f t="shared" si="1"/>
        <v/>
      </c>
      <c r="W122" s="21"/>
    </row>
    <row r="123" spans="1:23" s="12" customFormat="1" ht="15.75" customHeight="1">
      <c r="A123" s="21">
        <v>117</v>
      </c>
      <c r="B123" s="21"/>
      <c r="C123" s="21"/>
      <c r="D123" s="21"/>
      <c r="E123" s="21"/>
      <c r="F123" s="21"/>
      <c r="G123" s="115"/>
      <c r="H123" s="21"/>
      <c r="I123" s="21"/>
      <c r="J123" s="21"/>
      <c r="K123" s="48"/>
      <c r="L123" s="48"/>
      <c r="M123" s="63"/>
      <c r="N123" s="63"/>
      <c r="O123" s="139"/>
      <c r="P123" s="63"/>
      <c r="Q123" s="63"/>
      <c r="R123" s="63"/>
      <c r="S123" s="63"/>
      <c r="T123" s="21"/>
      <c r="U123" s="63"/>
      <c r="V123" s="30" t="str">
        <f t="shared" si="1"/>
        <v/>
      </c>
      <c r="W123" s="21"/>
    </row>
    <row r="124" spans="1:23" s="12" customFormat="1" ht="15.75" customHeight="1">
      <c r="A124" s="21">
        <v>118</v>
      </c>
      <c r="B124" s="21"/>
      <c r="C124" s="21"/>
      <c r="D124" s="21"/>
      <c r="E124" s="21"/>
      <c r="F124" s="21"/>
      <c r="G124" s="115"/>
      <c r="H124" s="21"/>
      <c r="I124" s="21"/>
      <c r="J124" s="21"/>
      <c r="K124" s="48"/>
      <c r="L124" s="48"/>
      <c r="M124" s="63"/>
      <c r="N124" s="63"/>
      <c r="O124" s="139"/>
      <c r="P124" s="63"/>
      <c r="Q124" s="63"/>
      <c r="R124" s="63"/>
      <c r="S124" s="63"/>
      <c r="T124" s="21"/>
      <c r="U124" s="63"/>
      <c r="V124" s="30" t="str">
        <f t="shared" si="1"/>
        <v/>
      </c>
      <c r="W124" s="21"/>
    </row>
    <row r="125" spans="1:23" s="12" customFormat="1" ht="15.75" customHeight="1">
      <c r="A125" s="21">
        <v>119</v>
      </c>
      <c r="B125" s="21"/>
      <c r="C125" s="21"/>
      <c r="D125" s="21"/>
      <c r="E125" s="21"/>
      <c r="F125" s="21"/>
      <c r="G125" s="115"/>
      <c r="H125" s="21"/>
      <c r="I125" s="21"/>
      <c r="J125" s="21"/>
      <c r="K125" s="48"/>
      <c r="L125" s="48"/>
      <c r="M125" s="63"/>
      <c r="N125" s="63"/>
      <c r="O125" s="139"/>
      <c r="P125" s="63"/>
      <c r="Q125" s="63"/>
      <c r="R125" s="63"/>
      <c r="S125" s="63"/>
      <c r="T125" s="21"/>
      <c r="U125" s="63"/>
      <c r="V125" s="30" t="str">
        <f t="shared" si="1"/>
        <v/>
      </c>
      <c r="W125" s="21"/>
    </row>
    <row r="126" spans="1:23" s="12" customFormat="1" ht="15.75" customHeight="1">
      <c r="A126" s="21">
        <v>120</v>
      </c>
      <c r="B126" s="21"/>
      <c r="C126" s="21"/>
      <c r="D126" s="21"/>
      <c r="E126" s="21"/>
      <c r="F126" s="21"/>
      <c r="G126" s="115"/>
      <c r="H126" s="21"/>
      <c r="I126" s="21"/>
      <c r="J126" s="21"/>
      <c r="K126" s="48"/>
      <c r="L126" s="48"/>
      <c r="M126" s="63"/>
      <c r="N126" s="63"/>
      <c r="O126" s="139"/>
      <c r="P126" s="63"/>
      <c r="Q126" s="63"/>
      <c r="R126" s="63"/>
      <c r="S126" s="63"/>
      <c r="T126" s="21"/>
      <c r="U126" s="63"/>
      <c r="V126" s="30" t="str">
        <f t="shared" si="1"/>
        <v/>
      </c>
      <c r="W126" s="21"/>
    </row>
    <row r="127" spans="1:23" s="12" customFormat="1" ht="15.75" customHeight="1">
      <c r="A127" s="21">
        <v>121</v>
      </c>
      <c r="B127" s="21"/>
      <c r="C127" s="21"/>
      <c r="D127" s="21"/>
      <c r="E127" s="21"/>
      <c r="F127" s="21"/>
      <c r="G127" s="115"/>
      <c r="H127" s="21"/>
      <c r="I127" s="21"/>
      <c r="J127" s="21"/>
      <c r="K127" s="48"/>
      <c r="L127" s="48"/>
      <c r="M127" s="63"/>
      <c r="N127" s="63"/>
      <c r="O127" s="139"/>
      <c r="P127" s="63"/>
      <c r="Q127" s="63"/>
      <c r="R127" s="63"/>
      <c r="S127" s="63"/>
      <c r="T127" s="21"/>
      <c r="U127" s="63"/>
      <c r="V127" s="30" t="str">
        <f t="shared" si="1"/>
        <v/>
      </c>
      <c r="W127" s="21"/>
    </row>
    <row r="128" spans="1:23" s="12" customFormat="1" ht="15.75" customHeight="1">
      <c r="A128" s="21">
        <v>122</v>
      </c>
      <c r="B128" s="21"/>
      <c r="C128" s="21"/>
      <c r="D128" s="21"/>
      <c r="E128" s="21"/>
      <c r="F128" s="21"/>
      <c r="G128" s="115"/>
      <c r="H128" s="21"/>
      <c r="I128" s="21"/>
      <c r="J128" s="21"/>
      <c r="K128" s="48"/>
      <c r="L128" s="48"/>
      <c r="M128" s="63"/>
      <c r="N128" s="63"/>
      <c r="O128" s="139"/>
      <c r="P128" s="63"/>
      <c r="Q128" s="63"/>
      <c r="R128" s="63"/>
      <c r="S128" s="63"/>
      <c r="T128" s="21"/>
      <c r="U128" s="63"/>
      <c r="V128" s="30" t="str">
        <f t="shared" si="1"/>
        <v/>
      </c>
      <c r="W128" s="21"/>
    </row>
    <row r="129" spans="1:23" s="12" customFormat="1" ht="15.75" customHeight="1">
      <c r="A129" s="21">
        <v>123</v>
      </c>
      <c r="B129" s="21"/>
      <c r="C129" s="21"/>
      <c r="D129" s="21"/>
      <c r="E129" s="21"/>
      <c r="F129" s="21"/>
      <c r="G129" s="115"/>
      <c r="H129" s="21"/>
      <c r="I129" s="21"/>
      <c r="J129" s="21"/>
      <c r="K129" s="48"/>
      <c r="L129" s="48"/>
      <c r="M129" s="63"/>
      <c r="N129" s="63"/>
      <c r="O129" s="139"/>
      <c r="P129" s="63"/>
      <c r="Q129" s="63"/>
      <c r="R129" s="63"/>
      <c r="S129" s="63"/>
      <c r="T129" s="21"/>
      <c r="U129" s="63"/>
      <c r="V129" s="30" t="str">
        <f t="shared" si="1"/>
        <v/>
      </c>
      <c r="W129" s="21"/>
    </row>
    <row r="130" spans="1:23" s="12" customFormat="1" ht="15.75" customHeight="1">
      <c r="A130" s="21">
        <v>124</v>
      </c>
      <c r="B130" s="21"/>
      <c r="C130" s="21"/>
      <c r="D130" s="21"/>
      <c r="E130" s="21"/>
      <c r="F130" s="21"/>
      <c r="G130" s="115"/>
      <c r="H130" s="21"/>
      <c r="I130" s="21"/>
      <c r="J130" s="21"/>
      <c r="K130" s="48"/>
      <c r="L130" s="48"/>
      <c r="M130" s="63"/>
      <c r="N130" s="63"/>
      <c r="O130" s="139"/>
      <c r="P130" s="63"/>
      <c r="Q130" s="63"/>
      <c r="R130" s="63"/>
      <c r="S130" s="63"/>
      <c r="T130" s="21"/>
      <c r="U130" s="63"/>
      <c r="V130" s="30" t="str">
        <f t="shared" si="1"/>
        <v/>
      </c>
      <c r="W130" s="21"/>
    </row>
    <row r="131" spans="1:23" s="12" customFormat="1" ht="15.75" customHeight="1">
      <c r="A131" s="21">
        <v>125</v>
      </c>
      <c r="B131" s="21"/>
      <c r="C131" s="21"/>
      <c r="D131" s="21"/>
      <c r="E131" s="21"/>
      <c r="F131" s="21"/>
      <c r="G131" s="115"/>
      <c r="H131" s="21"/>
      <c r="I131" s="21"/>
      <c r="J131" s="21"/>
      <c r="K131" s="48"/>
      <c r="L131" s="48"/>
      <c r="M131" s="63"/>
      <c r="N131" s="63"/>
      <c r="O131" s="139"/>
      <c r="P131" s="63"/>
      <c r="Q131" s="63"/>
      <c r="R131" s="63"/>
      <c r="S131" s="63"/>
      <c r="T131" s="21"/>
      <c r="U131" s="63"/>
      <c r="V131" s="30" t="str">
        <f t="shared" si="1"/>
        <v/>
      </c>
      <c r="W131" s="21"/>
    </row>
    <row r="132" spans="1:23" s="12" customFormat="1" ht="15.75" customHeight="1">
      <c r="A132" s="21">
        <v>126</v>
      </c>
      <c r="B132" s="21"/>
      <c r="C132" s="21"/>
      <c r="D132" s="21"/>
      <c r="E132" s="21"/>
      <c r="F132" s="21"/>
      <c r="G132" s="115"/>
      <c r="H132" s="21"/>
      <c r="I132" s="21"/>
      <c r="J132" s="21"/>
      <c r="K132" s="48"/>
      <c r="L132" s="48"/>
      <c r="M132" s="63"/>
      <c r="N132" s="63"/>
      <c r="O132" s="139"/>
      <c r="P132" s="63"/>
      <c r="Q132" s="63"/>
      <c r="R132" s="63"/>
      <c r="S132" s="63"/>
      <c r="T132" s="21"/>
      <c r="U132" s="63"/>
      <c r="V132" s="30" t="str">
        <f t="shared" si="1"/>
        <v/>
      </c>
      <c r="W132" s="21"/>
    </row>
    <row r="133" spans="1:23" s="12" customFormat="1" ht="15.75" customHeight="1">
      <c r="A133" s="21">
        <v>127</v>
      </c>
      <c r="B133" s="21"/>
      <c r="C133" s="21"/>
      <c r="D133" s="21"/>
      <c r="E133" s="21"/>
      <c r="F133" s="21"/>
      <c r="G133" s="115"/>
      <c r="H133" s="21"/>
      <c r="I133" s="21"/>
      <c r="J133" s="21"/>
      <c r="K133" s="48"/>
      <c r="L133" s="48"/>
      <c r="M133" s="63"/>
      <c r="N133" s="63"/>
      <c r="O133" s="139"/>
      <c r="P133" s="63"/>
      <c r="Q133" s="63"/>
      <c r="R133" s="63"/>
      <c r="S133" s="63"/>
      <c r="T133" s="21"/>
      <c r="U133" s="63"/>
      <c r="V133" s="30" t="str">
        <f t="shared" si="1"/>
        <v/>
      </c>
      <c r="W133" s="21"/>
    </row>
    <row r="134" spans="1:23" s="12" customFormat="1" ht="15.75" customHeight="1">
      <c r="A134" s="21">
        <v>128</v>
      </c>
      <c r="B134" s="21"/>
      <c r="C134" s="21"/>
      <c r="D134" s="21"/>
      <c r="E134" s="21"/>
      <c r="F134" s="21"/>
      <c r="G134" s="115"/>
      <c r="H134" s="21"/>
      <c r="I134" s="21"/>
      <c r="J134" s="21"/>
      <c r="K134" s="48"/>
      <c r="L134" s="48"/>
      <c r="M134" s="63"/>
      <c r="N134" s="63"/>
      <c r="O134" s="139"/>
      <c r="P134" s="63"/>
      <c r="Q134" s="63"/>
      <c r="R134" s="63"/>
      <c r="S134" s="63"/>
      <c r="T134" s="21"/>
      <c r="U134" s="63"/>
      <c r="V134" s="30" t="str">
        <f t="shared" si="1"/>
        <v/>
      </c>
      <c r="W134" s="21"/>
    </row>
    <row r="135" spans="1:23" s="12" customFormat="1" ht="15.75" customHeight="1">
      <c r="A135" s="21">
        <v>129</v>
      </c>
      <c r="B135" s="21"/>
      <c r="C135" s="21"/>
      <c r="D135" s="21"/>
      <c r="E135" s="21"/>
      <c r="F135" s="21"/>
      <c r="G135" s="115"/>
      <c r="H135" s="21"/>
      <c r="I135" s="21"/>
      <c r="J135" s="21"/>
      <c r="K135" s="48"/>
      <c r="L135" s="48"/>
      <c r="M135" s="63"/>
      <c r="N135" s="63"/>
      <c r="O135" s="139"/>
      <c r="P135" s="63"/>
      <c r="Q135" s="63"/>
      <c r="R135" s="63"/>
      <c r="S135" s="63"/>
      <c r="T135" s="21"/>
      <c r="U135" s="63"/>
      <c r="V135" s="30" t="str">
        <f t="shared" ref="V135:V198" si="2">IF(R135=0,"",(U135-R135)/R135*100)</f>
        <v/>
      </c>
      <c r="W135" s="21"/>
    </row>
    <row r="136" spans="1:23" s="12" customFormat="1" ht="15.75" customHeight="1">
      <c r="A136" s="21">
        <v>130</v>
      </c>
      <c r="B136" s="21"/>
      <c r="C136" s="21"/>
      <c r="D136" s="21"/>
      <c r="E136" s="21"/>
      <c r="F136" s="21"/>
      <c r="G136" s="115"/>
      <c r="H136" s="21"/>
      <c r="I136" s="21"/>
      <c r="J136" s="21"/>
      <c r="K136" s="48"/>
      <c r="L136" s="48"/>
      <c r="M136" s="63"/>
      <c r="N136" s="63"/>
      <c r="O136" s="139"/>
      <c r="P136" s="63"/>
      <c r="Q136" s="63"/>
      <c r="R136" s="63"/>
      <c r="S136" s="63"/>
      <c r="T136" s="21"/>
      <c r="U136" s="63"/>
      <c r="V136" s="30" t="str">
        <f t="shared" si="2"/>
        <v/>
      </c>
      <c r="W136" s="21"/>
    </row>
    <row r="137" spans="1:23" s="12" customFormat="1" ht="15.75" customHeight="1">
      <c r="A137" s="21">
        <v>131</v>
      </c>
      <c r="B137" s="21"/>
      <c r="C137" s="21"/>
      <c r="D137" s="21"/>
      <c r="E137" s="21"/>
      <c r="F137" s="21"/>
      <c r="G137" s="115"/>
      <c r="H137" s="21"/>
      <c r="I137" s="21"/>
      <c r="J137" s="21"/>
      <c r="K137" s="48"/>
      <c r="L137" s="48"/>
      <c r="M137" s="63"/>
      <c r="N137" s="63"/>
      <c r="O137" s="139"/>
      <c r="P137" s="63"/>
      <c r="Q137" s="63"/>
      <c r="R137" s="63"/>
      <c r="S137" s="63"/>
      <c r="T137" s="21"/>
      <c r="U137" s="63"/>
      <c r="V137" s="30" t="str">
        <f t="shared" si="2"/>
        <v/>
      </c>
      <c r="W137" s="21"/>
    </row>
    <row r="138" spans="1:23" s="12" customFormat="1" ht="15.75" customHeight="1">
      <c r="A138" s="21">
        <v>132</v>
      </c>
      <c r="B138" s="21"/>
      <c r="C138" s="21"/>
      <c r="D138" s="21"/>
      <c r="E138" s="21"/>
      <c r="F138" s="21"/>
      <c r="G138" s="115"/>
      <c r="H138" s="21"/>
      <c r="I138" s="21"/>
      <c r="J138" s="21"/>
      <c r="K138" s="48"/>
      <c r="L138" s="48"/>
      <c r="M138" s="63"/>
      <c r="N138" s="63"/>
      <c r="O138" s="139"/>
      <c r="P138" s="63"/>
      <c r="Q138" s="63"/>
      <c r="R138" s="63"/>
      <c r="S138" s="63"/>
      <c r="T138" s="21"/>
      <c r="U138" s="63"/>
      <c r="V138" s="30" t="str">
        <f t="shared" si="2"/>
        <v/>
      </c>
      <c r="W138" s="21"/>
    </row>
    <row r="139" spans="1:23" s="12" customFormat="1" ht="15.75" customHeight="1">
      <c r="A139" s="21">
        <v>133</v>
      </c>
      <c r="B139" s="21"/>
      <c r="C139" s="21"/>
      <c r="D139" s="21"/>
      <c r="E139" s="21"/>
      <c r="F139" s="21"/>
      <c r="G139" s="115"/>
      <c r="H139" s="21"/>
      <c r="I139" s="21"/>
      <c r="J139" s="21"/>
      <c r="K139" s="48"/>
      <c r="L139" s="48"/>
      <c r="M139" s="63"/>
      <c r="N139" s="63"/>
      <c r="O139" s="139"/>
      <c r="P139" s="63"/>
      <c r="Q139" s="63"/>
      <c r="R139" s="63"/>
      <c r="S139" s="63"/>
      <c r="T139" s="21"/>
      <c r="U139" s="63"/>
      <c r="V139" s="30" t="str">
        <f t="shared" si="2"/>
        <v/>
      </c>
      <c r="W139" s="21"/>
    </row>
    <row r="140" spans="1:23" s="12" customFormat="1" ht="15.75" customHeight="1">
      <c r="A140" s="21">
        <v>134</v>
      </c>
      <c r="B140" s="21"/>
      <c r="C140" s="21"/>
      <c r="D140" s="21"/>
      <c r="E140" s="21"/>
      <c r="F140" s="21"/>
      <c r="G140" s="115"/>
      <c r="H140" s="21"/>
      <c r="I140" s="21"/>
      <c r="J140" s="21"/>
      <c r="K140" s="48"/>
      <c r="L140" s="48"/>
      <c r="M140" s="63"/>
      <c r="N140" s="63"/>
      <c r="O140" s="139"/>
      <c r="P140" s="63"/>
      <c r="Q140" s="63"/>
      <c r="R140" s="63"/>
      <c r="S140" s="63"/>
      <c r="T140" s="21"/>
      <c r="U140" s="63"/>
      <c r="V140" s="30" t="str">
        <f t="shared" si="2"/>
        <v/>
      </c>
      <c r="W140" s="21"/>
    </row>
    <row r="141" spans="1:23" s="12" customFormat="1" ht="15.75" customHeight="1">
      <c r="A141" s="21">
        <v>135</v>
      </c>
      <c r="B141" s="21"/>
      <c r="C141" s="21"/>
      <c r="D141" s="21"/>
      <c r="E141" s="21"/>
      <c r="F141" s="21"/>
      <c r="G141" s="115"/>
      <c r="H141" s="21"/>
      <c r="I141" s="21"/>
      <c r="J141" s="21"/>
      <c r="K141" s="48"/>
      <c r="L141" s="48"/>
      <c r="M141" s="63"/>
      <c r="N141" s="63"/>
      <c r="O141" s="139"/>
      <c r="P141" s="63"/>
      <c r="Q141" s="63"/>
      <c r="R141" s="63"/>
      <c r="S141" s="63"/>
      <c r="T141" s="21"/>
      <c r="U141" s="63"/>
      <c r="V141" s="30" t="str">
        <f t="shared" si="2"/>
        <v/>
      </c>
      <c r="W141" s="21"/>
    </row>
    <row r="142" spans="1:23" s="12" customFormat="1" ht="15.75" customHeight="1">
      <c r="A142" s="21">
        <v>136</v>
      </c>
      <c r="B142" s="21"/>
      <c r="C142" s="21"/>
      <c r="D142" s="21"/>
      <c r="E142" s="21"/>
      <c r="F142" s="21"/>
      <c r="G142" s="115"/>
      <c r="H142" s="21"/>
      <c r="I142" s="21"/>
      <c r="J142" s="21"/>
      <c r="K142" s="48"/>
      <c r="L142" s="48"/>
      <c r="M142" s="63"/>
      <c r="N142" s="63"/>
      <c r="O142" s="139"/>
      <c r="P142" s="63"/>
      <c r="Q142" s="63"/>
      <c r="R142" s="63"/>
      <c r="S142" s="63"/>
      <c r="T142" s="21"/>
      <c r="U142" s="63"/>
      <c r="V142" s="30" t="str">
        <f t="shared" si="2"/>
        <v/>
      </c>
      <c r="W142" s="21"/>
    </row>
    <row r="143" spans="1:23" s="12" customFormat="1" ht="15.75" customHeight="1">
      <c r="A143" s="21">
        <v>137</v>
      </c>
      <c r="B143" s="21"/>
      <c r="C143" s="21"/>
      <c r="D143" s="21"/>
      <c r="E143" s="21"/>
      <c r="F143" s="21"/>
      <c r="G143" s="115"/>
      <c r="H143" s="21"/>
      <c r="I143" s="21"/>
      <c r="J143" s="21"/>
      <c r="K143" s="48"/>
      <c r="L143" s="48"/>
      <c r="M143" s="63"/>
      <c r="N143" s="63"/>
      <c r="O143" s="139"/>
      <c r="P143" s="63"/>
      <c r="Q143" s="63"/>
      <c r="R143" s="63"/>
      <c r="S143" s="63"/>
      <c r="T143" s="21"/>
      <c r="U143" s="63"/>
      <c r="V143" s="30" t="str">
        <f t="shared" si="2"/>
        <v/>
      </c>
      <c r="W143" s="21"/>
    </row>
    <row r="144" spans="1:23" s="12" customFormat="1" ht="15.75" customHeight="1">
      <c r="A144" s="21">
        <v>138</v>
      </c>
      <c r="B144" s="21"/>
      <c r="C144" s="21"/>
      <c r="D144" s="21"/>
      <c r="E144" s="21"/>
      <c r="F144" s="21"/>
      <c r="G144" s="115"/>
      <c r="H144" s="21"/>
      <c r="I144" s="21"/>
      <c r="J144" s="21"/>
      <c r="K144" s="48"/>
      <c r="L144" s="48"/>
      <c r="M144" s="63"/>
      <c r="N144" s="63"/>
      <c r="O144" s="139"/>
      <c r="P144" s="63"/>
      <c r="Q144" s="63"/>
      <c r="R144" s="63"/>
      <c r="S144" s="63"/>
      <c r="T144" s="21"/>
      <c r="U144" s="63"/>
      <c r="V144" s="30" t="str">
        <f t="shared" si="2"/>
        <v/>
      </c>
      <c r="W144" s="21"/>
    </row>
    <row r="145" spans="1:23" s="12" customFormat="1" ht="15.75" customHeight="1">
      <c r="A145" s="21">
        <v>139</v>
      </c>
      <c r="B145" s="21"/>
      <c r="C145" s="21"/>
      <c r="D145" s="21"/>
      <c r="E145" s="21"/>
      <c r="F145" s="21"/>
      <c r="G145" s="115"/>
      <c r="H145" s="21"/>
      <c r="I145" s="21"/>
      <c r="J145" s="21"/>
      <c r="K145" s="48"/>
      <c r="L145" s="48"/>
      <c r="M145" s="63"/>
      <c r="N145" s="63"/>
      <c r="O145" s="139"/>
      <c r="P145" s="63"/>
      <c r="Q145" s="63"/>
      <c r="R145" s="63"/>
      <c r="S145" s="63"/>
      <c r="T145" s="21"/>
      <c r="U145" s="63"/>
      <c r="V145" s="30" t="str">
        <f t="shared" si="2"/>
        <v/>
      </c>
      <c r="W145" s="21"/>
    </row>
    <row r="146" spans="1:23" s="12" customFormat="1" ht="15.75" customHeight="1">
      <c r="A146" s="21">
        <v>140</v>
      </c>
      <c r="B146" s="21"/>
      <c r="C146" s="21"/>
      <c r="D146" s="21"/>
      <c r="E146" s="21"/>
      <c r="F146" s="21"/>
      <c r="G146" s="115"/>
      <c r="H146" s="21"/>
      <c r="I146" s="21"/>
      <c r="J146" s="21"/>
      <c r="K146" s="48"/>
      <c r="L146" s="48"/>
      <c r="M146" s="63"/>
      <c r="N146" s="63"/>
      <c r="O146" s="139"/>
      <c r="P146" s="63"/>
      <c r="Q146" s="63"/>
      <c r="R146" s="63"/>
      <c r="S146" s="63"/>
      <c r="T146" s="21"/>
      <c r="U146" s="63"/>
      <c r="V146" s="30" t="str">
        <f t="shared" si="2"/>
        <v/>
      </c>
      <c r="W146" s="21"/>
    </row>
    <row r="147" spans="1:23" s="12" customFormat="1" ht="15.75" customHeight="1">
      <c r="A147" s="21">
        <v>141</v>
      </c>
      <c r="B147" s="21"/>
      <c r="C147" s="21"/>
      <c r="D147" s="21"/>
      <c r="E147" s="21"/>
      <c r="F147" s="21"/>
      <c r="G147" s="115"/>
      <c r="H147" s="21"/>
      <c r="I147" s="21"/>
      <c r="J147" s="21"/>
      <c r="K147" s="48"/>
      <c r="L147" s="48"/>
      <c r="M147" s="63"/>
      <c r="N147" s="63"/>
      <c r="O147" s="139"/>
      <c r="P147" s="63"/>
      <c r="Q147" s="63"/>
      <c r="R147" s="63"/>
      <c r="S147" s="63"/>
      <c r="T147" s="21"/>
      <c r="U147" s="63"/>
      <c r="V147" s="30" t="str">
        <f t="shared" si="2"/>
        <v/>
      </c>
      <c r="W147" s="21"/>
    </row>
    <row r="148" spans="1:23" s="12" customFormat="1" ht="15.75" customHeight="1">
      <c r="A148" s="21">
        <v>142</v>
      </c>
      <c r="B148" s="21"/>
      <c r="C148" s="21"/>
      <c r="D148" s="21"/>
      <c r="E148" s="21"/>
      <c r="F148" s="21"/>
      <c r="G148" s="115"/>
      <c r="H148" s="21"/>
      <c r="I148" s="21"/>
      <c r="J148" s="21"/>
      <c r="K148" s="48"/>
      <c r="L148" s="48"/>
      <c r="M148" s="63"/>
      <c r="N148" s="63"/>
      <c r="O148" s="139"/>
      <c r="P148" s="63"/>
      <c r="Q148" s="63"/>
      <c r="R148" s="63"/>
      <c r="S148" s="63"/>
      <c r="T148" s="21"/>
      <c r="U148" s="63"/>
      <c r="V148" s="30" t="str">
        <f t="shared" si="2"/>
        <v/>
      </c>
      <c r="W148" s="21"/>
    </row>
    <row r="149" spans="1:23" s="12" customFormat="1" ht="15.75" customHeight="1">
      <c r="A149" s="21">
        <v>143</v>
      </c>
      <c r="B149" s="21"/>
      <c r="C149" s="21"/>
      <c r="D149" s="21"/>
      <c r="E149" s="21"/>
      <c r="F149" s="21"/>
      <c r="G149" s="115"/>
      <c r="H149" s="21"/>
      <c r="I149" s="21"/>
      <c r="J149" s="21"/>
      <c r="K149" s="48"/>
      <c r="L149" s="48"/>
      <c r="M149" s="63"/>
      <c r="N149" s="63"/>
      <c r="O149" s="139"/>
      <c r="P149" s="63"/>
      <c r="Q149" s="63"/>
      <c r="R149" s="63"/>
      <c r="S149" s="63"/>
      <c r="T149" s="21"/>
      <c r="U149" s="63"/>
      <c r="V149" s="30" t="str">
        <f t="shared" si="2"/>
        <v/>
      </c>
      <c r="W149" s="21"/>
    </row>
    <row r="150" spans="1:23" s="12" customFormat="1" ht="15.75" customHeight="1">
      <c r="A150" s="21">
        <v>144</v>
      </c>
      <c r="B150" s="21"/>
      <c r="C150" s="21"/>
      <c r="D150" s="21"/>
      <c r="E150" s="21"/>
      <c r="F150" s="21"/>
      <c r="G150" s="115"/>
      <c r="H150" s="21"/>
      <c r="I150" s="21"/>
      <c r="J150" s="21"/>
      <c r="K150" s="48"/>
      <c r="L150" s="48"/>
      <c r="M150" s="63"/>
      <c r="N150" s="63"/>
      <c r="O150" s="139"/>
      <c r="P150" s="63"/>
      <c r="Q150" s="63"/>
      <c r="R150" s="63"/>
      <c r="S150" s="63"/>
      <c r="T150" s="21"/>
      <c r="U150" s="63"/>
      <c r="V150" s="30" t="str">
        <f t="shared" si="2"/>
        <v/>
      </c>
      <c r="W150" s="21"/>
    </row>
    <row r="151" spans="1:23" s="12" customFormat="1" ht="15.75" customHeight="1">
      <c r="A151" s="21">
        <v>145</v>
      </c>
      <c r="B151" s="21"/>
      <c r="C151" s="21"/>
      <c r="D151" s="21"/>
      <c r="E151" s="21"/>
      <c r="F151" s="21"/>
      <c r="G151" s="115"/>
      <c r="H151" s="21"/>
      <c r="I151" s="21"/>
      <c r="J151" s="21"/>
      <c r="K151" s="48"/>
      <c r="L151" s="48"/>
      <c r="M151" s="63"/>
      <c r="N151" s="63"/>
      <c r="O151" s="139"/>
      <c r="P151" s="63"/>
      <c r="Q151" s="63"/>
      <c r="R151" s="63"/>
      <c r="S151" s="63"/>
      <c r="T151" s="21"/>
      <c r="U151" s="63"/>
      <c r="V151" s="30" t="str">
        <f t="shared" si="2"/>
        <v/>
      </c>
      <c r="W151" s="21"/>
    </row>
    <row r="152" spans="1:23" s="12" customFormat="1" ht="15.75" customHeight="1">
      <c r="A152" s="21">
        <v>146</v>
      </c>
      <c r="B152" s="21"/>
      <c r="C152" s="21"/>
      <c r="D152" s="21"/>
      <c r="E152" s="21"/>
      <c r="F152" s="21"/>
      <c r="G152" s="115"/>
      <c r="H152" s="21"/>
      <c r="I152" s="21"/>
      <c r="J152" s="21"/>
      <c r="K152" s="48"/>
      <c r="L152" s="48"/>
      <c r="M152" s="63"/>
      <c r="N152" s="63"/>
      <c r="O152" s="139"/>
      <c r="P152" s="63"/>
      <c r="Q152" s="63"/>
      <c r="R152" s="63"/>
      <c r="S152" s="63"/>
      <c r="T152" s="21"/>
      <c r="U152" s="63"/>
      <c r="V152" s="30" t="str">
        <f t="shared" si="2"/>
        <v/>
      </c>
      <c r="W152" s="21"/>
    </row>
    <row r="153" spans="1:23" s="12" customFormat="1" ht="15.75" customHeight="1">
      <c r="A153" s="21">
        <v>147</v>
      </c>
      <c r="B153" s="21"/>
      <c r="C153" s="21"/>
      <c r="D153" s="21"/>
      <c r="E153" s="21"/>
      <c r="F153" s="21"/>
      <c r="G153" s="115"/>
      <c r="H153" s="21"/>
      <c r="I153" s="21"/>
      <c r="J153" s="21"/>
      <c r="K153" s="48"/>
      <c r="L153" s="48"/>
      <c r="M153" s="63"/>
      <c r="N153" s="63"/>
      <c r="O153" s="139"/>
      <c r="P153" s="63"/>
      <c r="Q153" s="63"/>
      <c r="R153" s="63"/>
      <c r="S153" s="63"/>
      <c r="T153" s="21"/>
      <c r="U153" s="63"/>
      <c r="V153" s="30" t="str">
        <f t="shared" si="2"/>
        <v/>
      </c>
      <c r="W153" s="21"/>
    </row>
    <row r="154" spans="1:23" s="12" customFormat="1" ht="15.75" customHeight="1">
      <c r="A154" s="21">
        <v>148</v>
      </c>
      <c r="B154" s="21"/>
      <c r="C154" s="21"/>
      <c r="D154" s="21"/>
      <c r="E154" s="21"/>
      <c r="F154" s="21"/>
      <c r="G154" s="115"/>
      <c r="H154" s="21"/>
      <c r="I154" s="21"/>
      <c r="J154" s="21"/>
      <c r="K154" s="48"/>
      <c r="L154" s="48"/>
      <c r="M154" s="63"/>
      <c r="N154" s="63"/>
      <c r="O154" s="139"/>
      <c r="P154" s="63"/>
      <c r="Q154" s="63"/>
      <c r="R154" s="63"/>
      <c r="S154" s="63"/>
      <c r="T154" s="21"/>
      <c r="U154" s="63"/>
      <c r="V154" s="30" t="str">
        <f t="shared" si="2"/>
        <v/>
      </c>
      <c r="W154" s="21"/>
    </row>
    <row r="155" spans="1:23" s="12" customFormat="1" ht="15.75" customHeight="1">
      <c r="A155" s="21">
        <v>149</v>
      </c>
      <c r="B155" s="21"/>
      <c r="C155" s="21"/>
      <c r="D155" s="21"/>
      <c r="E155" s="21"/>
      <c r="F155" s="21"/>
      <c r="G155" s="115"/>
      <c r="H155" s="21"/>
      <c r="I155" s="21"/>
      <c r="J155" s="21"/>
      <c r="K155" s="48"/>
      <c r="L155" s="48"/>
      <c r="M155" s="63"/>
      <c r="N155" s="63"/>
      <c r="O155" s="139"/>
      <c r="P155" s="63"/>
      <c r="Q155" s="63"/>
      <c r="R155" s="63"/>
      <c r="S155" s="63"/>
      <c r="T155" s="21"/>
      <c r="U155" s="63"/>
      <c r="V155" s="30" t="str">
        <f t="shared" si="2"/>
        <v/>
      </c>
      <c r="W155" s="21"/>
    </row>
    <row r="156" spans="1:23" s="12" customFormat="1" ht="15.75" customHeight="1">
      <c r="A156" s="21">
        <v>150</v>
      </c>
      <c r="B156" s="21"/>
      <c r="C156" s="21"/>
      <c r="D156" s="21"/>
      <c r="E156" s="21"/>
      <c r="F156" s="21"/>
      <c r="G156" s="115"/>
      <c r="H156" s="21"/>
      <c r="I156" s="21"/>
      <c r="J156" s="21"/>
      <c r="K156" s="48"/>
      <c r="L156" s="48"/>
      <c r="M156" s="63"/>
      <c r="N156" s="63"/>
      <c r="O156" s="139"/>
      <c r="P156" s="63"/>
      <c r="Q156" s="63"/>
      <c r="R156" s="63"/>
      <c r="S156" s="63"/>
      <c r="T156" s="21"/>
      <c r="U156" s="63"/>
      <c r="V156" s="30" t="str">
        <f t="shared" si="2"/>
        <v/>
      </c>
      <c r="W156" s="21"/>
    </row>
    <row r="157" spans="1:23" s="12" customFormat="1" ht="15.75" customHeight="1">
      <c r="A157" s="21">
        <v>151</v>
      </c>
      <c r="B157" s="21"/>
      <c r="C157" s="21"/>
      <c r="D157" s="21"/>
      <c r="E157" s="21"/>
      <c r="F157" s="21"/>
      <c r="G157" s="115"/>
      <c r="H157" s="21"/>
      <c r="I157" s="21"/>
      <c r="J157" s="21"/>
      <c r="K157" s="48"/>
      <c r="L157" s="48"/>
      <c r="M157" s="63"/>
      <c r="N157" s="63"/>
      <c r="O157" s="139"/>
      <c r="P157" s="63"/>
      <c r="Q157" s="63"/>
      <c r="R157" s="63"/>
      <c r="S157" s="63"/>
      <c r="T157" s="21"/>
      <c r="U157" s="63"/>
      <c r="V157" s="30" t="str">
        <f t="shared" si="2"/>
        <v/>
      </c>
      <c r="W157" s="21"/>
    </row>
    <row r="158" spans="1:23" s="12" customFormat="1" ht="15.75" customHeight="1">
      <c r="A158" s="21">
        <v>152</v>
      </c>
      <c r="B158" s="21"/>
      <c r="C158" s="21"/>
      <c r="D158" s="21"/>
      <c r="E158" s="21"/>
      <c r="F158" s="21"/>
      <c r="G158" s="115"/>
      <c r="H158" s="21"/>
      <c r="I158" s="21"/>
      <c r="J158" s="21"/>
      <c r="K158" s="48"/>
      <c r="L158" s="48"/>
      <c r="M158" s="63"/>
      <c r="N158" s="63"/>
      <c r="O158" s="139"/>
      <c r="P158" s="63"/>
      <c r="Q158" s="63"/>
      <c r="R158" s="63"/>
      <c r="S158" s="63"/>
      <c r="T158" s="21"/>
      <c r="U158" s="63"/>
      <c r="V158" s="30" t="str">
        <f t="shared" si="2"/>
        <v/>
      </c>
      <c r="W158" s="21"/>
    </row>
    <row r="159" spans="1:23" s="12" customFormat="1" ht="15.75" customHeight="1">
      <c r="A159" s="21">
        <v>153</v>
      </c>
      <c r="B159" s="21"/>
      <c r="C159" s="21"/>
      <c r="D159" s="21"/>
      <c r="E159" s="21"/>
      <c r="F159" s="21"/>
      <c r="G159" s="115"/>
      <c r="H159" s="21"/>
      <c r="I159" s="21"/>
      <c r="J159" s="21"/>
      <c r="K159" s="48"/>
      <c r="L159" s="48"/>
      <c r="M159" s="63"/>
      <c r="N159" s="63"/>
      <c r="O159" s="139"/>
      <c r="P159" s="63"/>
      <c r="Q159" s="63"/>
      <c r="R159" s="63"/>
      <c r="S159" s="63"/>
      <c r="T159" s="21"/>
      <c r="U159" s="63"/>
      <c r="V159" s="30" t="str">
        <f t="shared" si="2"/>
        <v/>
      </c>
      <c r="W159" s="21"/>
    </row>
    <row r="160" spans="1:23" s="12" customFormat="1" ht="15.75" customHeight="1">
      <c r="A160" s="21">
        <v>154</v>
      </c>
      <c r="B160" s="21"/>
      <c r="C160" s="21"/>
      <c r="D160" s="21"/>
      <c r="E160" s="21"/>
      <c r="F160" s="21"/>
      <c r="G160" s="115"/>
      <c r="H160" s="21"/>
      <c r="I160" s="21"/>
      <c r="J160" s="21"/>
      <c r="K160" s="48"/>
      <c r="L160" s="48"/>
      <c r="M160" s="63"/>
      <c r="N160" s="63"/>
      <c r="O160" s="139"/>
      <c r="P160" s="63"/>
      <c r="Q160" s="63"/>
      <c r="R160" s="63"/>
      <c r="S160" s="63"/>
      <c r="T160" s="21"/>
      <c r="U160" s="63"/>
      <c r="V160" s="30" t="str">
        <f t="shared" si="2"/>
        <v/>
      </c>
      <c r="W160" s="21"/>
    </row>
    <row r="161" spans="1:23" s="12" customFormat="1" ht="15.75" customHeight="1">
      <c r="A161" s="21">
        <v>155</v>
      </c>
      <c r="B161" s="21"/>
      <c r="C161" s="21"/>
      <c r="D161" s="21"/>
      <c r="E161" s="21"/>
      <c r="F161" s="21"/>
      <c r="G161" s="115"/>
      <c r="H161" s="21"/>
      <c r="I161" s="21"/>
      <c r="J161" s="21"/>
      <c r="K161" s="48"/>
      <c r="L161" s="48"/>
      <c r="M161" s="63"/>
      <c r="N161" s="63"/>
      <c r="O161" s="139"/>
      <c r="P161" s="63"/>
      <c r="Q161" s="63"/>
      <c r="R161" s="63"/>
      <c r="S161" s="63"/>
      <c r="T161" s="21"/>
      <c r="U161" s="63"/>
      <c r="V161" s="30" t="str">
        <f t="shared" si="2"/>
        <v/>
      </c>
      <c r="W161" s="21"/>
    </row>
    <row r="162" spans="1:23" s="12" customFormat="1" ht="15.75" customHeight="1">
      <c r="A162" s="21">
        <v>156</v>
      </c>
      <c r="B162" s="21"/>
      <c r="C162" s="21"/>
      <c r="D162" s="21"/>
      <c r="E162" s="21"/>
      <c r="F162" s="21"/>
      <c r="G162" s="115"/>
      <c r="H162" s="21"/>
      <c r="I162" s="21"/>
      <c r="J162" s="21"/>
      <c r="K162" s="48"/>
      <c r="L162" s="48"/>
      <c r="M162" s="63"/>
      <c r="N162" s="63"/>
      <c r="O162" s="139"/>
      <c r="P162" s="63"/>
      <c r="Q162" s="63"/>
      <c r="R162" s="63"/>
      <c r="S162" s="63"/>
      <c r="T162" s="21"/>
      <c r="U162" s="63"/>
      <c r="V162" s="30" t="str">
        <f t="shared" si="2"/>
        <v/>
      </c>
      <c r="W162" s="21"/>
    </row>
    <row r="163" spans="1:23" s="12" customFormat="1" ht="15.75" customHeight="1">
      <c r="A163" s="21">
        <v>157</v>
      </c>
      <c r="B163" s="21"/>
      <c r="C163" s="21"/>
      <c r="D163" s="21"/>
      <c r="E163" s="21"/>
      <c r="F163" s="21"/>
      <c r="G163" s="115"/>
      <c r="H163" s="21"/>
      <c r="I163" s="21"/>
      <c r="J163" s="21"/>
      <c r="K163" s="48"/>
      <c r="L163" s="48"/>
      <c r="M163" s="63"/>
      <c r="N163" s="63"/>
      <c r="O163" s="139"/>
      <c r="P163" s="63"/>
      <c r="Q163" s="63"/>
      <c r="R163" s="63"/>
      <c r="S163" s="63"/>
      <c r="T163" s="21"/>
      <c r="U163" s="63"/>
      <c r="V163" s="30" t="str">
        <f t="shared" si="2"/>
        <v/>
      </c>
      <c r="W163" s="21"/>
    </row>
    <row r="164" spans="1:23" s="12" customFormat="1" ht="15.75" customHeight="1">
      <c r="A164" s="21">
        <v>158</v>
      </c>
      <c r="B164" s="21"/>
      <c r="C164" s="21"/>
      <c r="D164" s="21"/>
      <c r="E164" s="21"/>
      <c r="F164" s="21"/>
      <c r="G164" s="115"/>
      <c r="H164" s="21"/>
      <c r="I164" s="21"/>
      <c r="J164" s="21"/>
      <c r="K164" s="48"/>
      <c r="L164" s="48"/>
      <c r="M164" s="63"/>
      <c r="N164" s="63"/>
      <c r="O164" s="139"/>
      <c r="P164" s="63"/>
      <c r="Q164" s="63"/>
      <c r="R164" s="63"/>
      <c r="S164" s="63"/>
      <c r="T164" s="21"/>
      <c r="U164" s="63"/>
      <c r="V164" s="30" t="str">
        <f t="shared" si="2"/>
        <v/>
      </c>
      <c r="W164" s="21"/>
    </row>
    <row r="165" spans="1:23" s="12" customFormat="1" ht="15.75" customHeight="1">
      <c r="A165" s="21">
        <v>159</v>
      </c>
      <c r="B165" s="21"/>
      <c r="C165" s="21"/>
      <c r="D165" s="21"/>
      <c r="E165" s="21"/>
      <c r="F165" s="21"/>
      <c r="G165" s="115"/>
      <c r="H165" s="21"/>
      <c r="I165" s="21"/>
      <c r="J165" s="21"/>
      <c r="K165" s="48"/>
      <c r="L165" s="48"/>
      <c r="M165" s="63"/>
      <c r="N165" s="63"/>
      <c r="O165" s="139"/>
      <c r="P165" s="63"/>
      <c r="Q165" s="63"/>
      <c r="R165" s="63"/>
      <c r="S165" s="63"/>
      <c r="T165" s="21"/>
      <c r="U165" s="63"/>
      <c r="V165" s="30" t="str">
        <f t="shared" si="2"/>
        <v/>
      </c>
      <c r="W165" s="21"/>
    </row>
    <row r="166" spans="1:23" s="12" customFormat="1" ht="15.75" customHeight="1">
      <c r="A166" s="21">
        <v>160</v>
      </c>
      <c r="B166" s="21"/>
      <c r="C166" s="21"/>
      <c r="D166" s="21"/>
      <c r="E166" s="21"/>
      <c r="F166" s="21"/>
      <c r="G166" s="115"/>
      <c r="H166" s="21"/>
      <c r="I166" s="21"/>
      <c r="J166" s="21"/>
      <c r="K166" s="48"/>
      <c r="L166" s="48"/>
      <c r="M166" s="63"/>
      <c r="N166" s="63"/>
      <c r="O166" s="139"/>
      <c r="P166" s="63"/>
      <c r="Q166" s="63"/>
      <c r="R166" s="63"/>
      <c r="S166" s="63"/>
      <c r="T166" s="21"/>
      <c r="U166" s="63"/>
      <c r="V166" s="30" t="str">
        <f t="shared" si="2"/>
        <v/>
      </c>
      <c r="W166" s="21"/>
    </row>
    <row r="167" spans="1:23" s="12" customFormat="1" ht="15.75" customHeight="1">
      <c r="A167" s="21">
        <v>161</v>
      </c>
      <c r="B167" s="21"/>
      <c r="C167" s="21"/>
      <c r="D167" s="21"/>
      <c r="E167" s="21"/>
      <c r="F167" s="21"/>
      <c r="G167" s="115"/>
      <c r="H167" s="21"/>
      <c r="I167" s="21"/>
      <c r="J167" s="21"/>
      <c r="K167" s="48"/>
      <c r="L167" s="48"/>
      <c r="M167" s="63"/>
      <c r="N167" s="63"/>
      <c r="O167" s="139"/>
      <c r="P167" s="63"/>
      <c r="Q167" s="63"/>
      <c r="R167" s="63"/>
      <c r="S167" s="63"/>
      <c r="T167" s="21"/>
      <c r="U167" s="63"/>
      <c r="V167" s="30" t="str">
        <f t="shared" si="2"/>
        <v/>
      </c>
      <c r="W167" s="21"/>
    </row>
    <row r="168" spans="1:23" s="12" customFormat="1" ht="15.75" customHeight="1">
      <c r="A168" s="21">
        <v>162</v>
      </c>
      <c r="B168" s="21"/>
      <c r="C168" s="21"/>
      <c r="D168" s="21"/>
      <c r="E168" s="21"/>
      <c r="F168" s="21"/>
      <c r="G168" s="115"/>
      <c r="H168" s="21"/>
      <c r="I168" s="21"/>
      <c r="J168" s="21"/>
      <c r="K168" s="48"/>
      <c r="L168" s="48"/>
      <c r="M168" s="63"/>
      <c r="N168" s="63"/>
      <c r="O168" s="139"/>
      <c r="P168" s="63"/>
      <c r="Q168" s="63"/>
      <c r="R168" s="63"/>
      <c r="S168" s="63"/>
      <c r="T168" s="21"/>
      <c r="U168" s="63"/>
      <c r="V168" s="30" t="str">
        <f t="shared" si="2"/>
        <v/>
      </c>
      <c r="W168" s="21"/>
    </row>
    <row r="169" spans="1:23" s="12" customFormat="1" ht="15.75" customHeight="1">
      <c r="A169" s="21">
        <v>163</v>
      </c>
      <c r="B169" s="21"/>
      <c r="C169" s="21"/>
      <c r="D169" s="21"/>
      <c r="E169" s="21"/>
      <c r="F169" s="21"/>
      <c r="G169" s="115"/>
      <c r="H169" s="21"/>
      <c r="I169" s="21"/>
      <c r="J169" s="21"/>
      <c r="K169" s="48"/>
      <c r="L169" s="48"/>
      <c r="M169" s="63"/>
      <c r="N169" s="63"/>
      <c r="O169" s="139"/>
      <c r="P169" s="63"/>
      <c r="Q169" s="63"/>
      <c r="R169" s="63"/>
      <c r="S169" s="63"/>
      <c r="T169" s="21"/>
      <c r="U169" s="63"/>
      <c r="V169" s="30" t="str">
        <f t="shared" si="2"/>
        <v/>
      </c>
      <c r="W169" s="21"/>
    </row>
    <row r="170" spans="1:23" s="12" customFormat="1" ht="15.75" customHeight="1">
      <c r="A170" s="21">
        <v>164</v>
      </c>
      <c r="B170" s="21"/>
      <c r="C170" s="21"/>
      <c r="D170" s="21"/>
      <c r="E170" s="21"/>
      <c r="F170" s="21"/>
      <c r="G170" s="115"/>
      <c r="H170" s="21"/>
      <c r="I170" s="21"/>
      <c r="J170" s="21"/>
      <c r="K170" s="48"/>
      <c r="L170" s="48"/>
      <c r="M170" s="63"/>
      <c r="N170" s="63"/>
      <c r="O170" s="139"/>
      <c r="P170" s="63"/>
      <c r="Q170" s="63"/>
      <c r="R170" s="63"/>
      <c r="S170" s="63"/>
      <c r="T170" s="21"/>
      <c r="U170" s="63"/>
      <c r="V170" s="30" t="str">
        <f t="shared" si="2"/>
        <v/>
      </c>
      <c r="W170" s="21"/>
    </row>
    <row r="171" spans="1:23" s="12" customFormat="1" ht="15.75" customHeight="1">
      <c r="A171" s="21">
        <v>165</v>
      </c>
      <c r="B171" s="21"/>
      <c r="C171" s="21"/>
      <c r="D171" s="21"/>
      <c r="E171" s="21"/>
      <c r="F171" s="21"/>
      <c r="G171" s="115"/>
      <c r="H171" s="21"/>
      <c r="I171" s="21"/>
      <c r="J171" s="21"/>
      <c r="K171" s="48"/>
      <c r="L171" s="48"/>
      <c r="M171" s="63"/>
      <c r="N171" s="63"/>
      <c r="O171" s="139"/>
      <c r="P171" s="63"/>
      <c r="Q171" s="63"/>
      <c r="R171" s="63"/>
      <c r="S171" s="63"/>
      <c r="T171" s="21"/>
      <c r="U171" s="63"/>
      <c r="V171" s="30" t="str">
        <f t="shared" si="2"/>
        <v/>
      </c>
      <c r="W171" s="21"/>
    </row>
    <row r="172" spans="1:23" s="12" customFormat="1" ht="15.75" customHeight="1">
      <c r="A172" s="21">
        <v>166</v>
      </c>
      <c r="B172" s="21"/>
      <c r="C172" s="21"/>
      <c r="D172" s="21"/>
      <c r="E172" s="21"/>
      <c r="F172" s="21"/>
      <c r="G172" s="115"/>
      <c r="H172" s="21"/>
      <c r="I172" s="21"/>
      <c r="J172" s="21"/>
      <c r="K172" s="48"/>
      <c r="L172" s="48"/>
      <c r="M172" s="63"/>
      <c r="N172" s="63"/>
      <c r="O172" s="139"/>
      <c r="P172" s="63"/>
      <c r="Q172" s="63"/>
      <c r="R172" s="63"/>
      <c r="S172" s="63"/>
      <c r="T172" s="21"/>
      <c r="U172" s="63"/>
      <c r="V172" s="30" t="str">
        <f t="shared" si="2"/>
        <v/>
      </c>
      <c r="W172" s="21"/>
    </row>
    <row r="173" spans="1:23" s="12" customFormat="1" ht="15.75" customHeight="1">
      <c r="A173" s="21">
        <v>167</v>
      </c>
      <c r="B173" s="21"/>
      <c r="C173" s="21"/>
      <c r="D173" s="21"/>
      <c r="E173" s="21"/>
      <c r="F173" s="21"/>
      <c r="G173" s="115"/>
      <c r="H173" s="21"/>
      <c r="I173" s="21"/>
      <c r="J173" s="21"/>
      <c r="K173" s="48"/>
      <c r="L173" s="48"/>
      <c r="M173" s="63"/>
      <c r="N173" s="63"/>
      <c r="O173" s="139"/>
      <c r="P173" s="63"/>
      <c r="Q173" s="63"/>
      <c r="R173" s="63"/>
      <c r="S173" s="63"/>
      <c r="T173" s="21"/>
      <c r="U173" s="63"/>
      <c r="V173" s="30" t="str">
        <f t="shared" si="2"/>
        <v/>
      </c>
      <c r="W173" s="21"/>
    </row>
    <row r="174" spans="1:23" s="12" customFormat="1" ht="15.75" customHeight="1">
      <c r="A174" s="21">
        <v>168</v>
      </c>
      <c r="B174" s="21"/>
      <c r="C174" s="21"/>
      <c r="D174" s="21"/>
      <c r="E174" s="21"/>
      <c r="F174" s="21"/>
      <c r="G174" s="115"/>
      <c r="H174" s="21"/>
      <c r="I174" s="21"/>
      <c r="J174" s="21"/>
      <c r="K174" s="48"/>
      <c r="L174" s="48"/>
      <c r="M174" s="63"/>
      <c r="N174" s="63"/>
      <c r="O174" s="139"/>
      <c r="P174" s="63"/>
      <c r="Q174" s="63"/>
      <c r="R174" s="63"/>
      <c r="S174" s="63"/>
      <c r="T174" s="21"/>
      <c r="U174" s="63"/>
      <c r="V174" s="30" t="str">
        <f t="shared" si="2"/>
        <v/>
      </c>
      <c r="W174" s="21"/>
    </row>
    <row r="175" spans="1:23" s="12" customFormat="1" ht="15.75" customHeight="1">
      <c r="A175" s="21">
        <v>169</v>
      </c>
      <c r="B175" s="21"/>
      <c r="C175" s="21"/>
      <c r="D175" s="21"/>
      <c r="E175" s="21"/>
      <c r="F175" s="21"/>
      <c r="G175" s="115"/>
      <c r="H175" s="21"/>
      <c r="I175" s="21"/>
      <c r="J175" s="21"/>
      <c r="K175" s="48"/>
      <c r="L175" s="48"/>
      <c r="M175" s="63"/>
      <c r="N175" s="63"/>
      <c r="O175" s="139"/>
      <c r="P175" s="63"/>
      <c r="Q175" s="63"/>
      <c r="R175" s="63"/>
      <c r="S175" s="63"/>
      <c r="T175" s="21"/>
      <c r="U175" s="63"/>
      <c r="V175" s="30" t="str">
        <f t="shared" si="2"/>
        <v/>
      </c>
      <c r="W175" s="21"/>
    </row>
    <row r="176" spans="1:23" s="12" customFormat="1" ht="15.75" customHeight="1">
      <c r="A176" s="21">
        <v>170</v>
      </c>
      <c r="B176" s="21"/>
      <c r="C176" s="21"/>
      <c r="D176" s="21"/>
      <c r="E176" s="21"/>
      <c r="F176" s="21"/>
      <c r="G176" s="115"/>
      <c r="H176" s="21"/>
      <c r="I176" s="21"/>
      <c r="J176" s="21"/>
      <c r="K176" s="48"/>
      <c r="L176" s="48"/>
      <c r="M176" s="63"/>
      <c r="N176" s="63"/>
      <c r="O176" s="139"/>
      <c r="P176" s="63"/>
      <c r="Q176" s="63"/>
      <c r="R176" s="63"/>
      <c r="S176" s="63"/>
      <c r="T176" s="21"/>
      <c r="U176" s="63"/>
      <c r="V176" s="30" t="str">
        <f t="shared" si="2"/>
        <v/>
      </c>
      <c r="W176" s="21"/>
    </row>
    <row r="177" spans="1:23" s="12" customFormat="1" ht="15.75" customHeight="1">
      <c r="A177" s="21">
        <v>171</v>
      </c>
      <c r="B177" s="21"/>
      <c r="C177" s="21"/>
      <c r="D177" s="21"/>
      <c r="E177" s="21"/>
      <c r="F177" s="21"/>
      <c r="G177" s="115"/>
      <c r="H177" s="21"/>
      <c r="I177" s="21"/>
      <c r="J177" s="21"/>
      <c r="K177" s="48"/>
      <c r="L177" s="48"/>
      <c r="M177" s="63"/>
      <c r="N177" s="63"/>
      <c r="O177" s="139"/>
      <c r="P177" s="63"/>
      <c r="Q177" s="63"/>
      <c r="R177" s="63"/>
      <c r="S177" s="63"/>
      <c r="T177" s="21"/>
      <c r="U177" s="63"/>
      <c r="V177" s="30" t="str">
        <f t="shared" si="2"/>
        <v/>
      </c>
      <c r="W177" s="21"/>
    </row>
    <row r="178" spans="1:23" s="12" customFormat="1" ht="15.75" customHeight="1">
      <c r="A178" s="21">
        <v>172</v>
      </c>
      <c r="B178" s="21"/>
      <c r="C178" s="21"/>
      <c r="D178" s="21"/>
      <c r="E178" s="21"/>
      <c r="F178" s="21"/>
      <c r="G178" s="115"/>
      <c r="H178" s="21"/>
      <c r="I178" s="21"/>
      <c r="J178" s="21"/>
      <c r="K178" s="48"/>
      <c r="L178" s="48"/>
      <c r="M178" s="63"/>
      <c r="N178" s="63"/>
      <c r="O178" s="139"/>
      <c r="P178" s="63"/>
      <c r="Q178" s="63"/>
      <c r="R178" s="63"/>
      <c r="S178" s="63"/>
      <c r="T178" s="21"/>
      <c r="U178" s="63"/>
      <c r="V178" s="30" t="str">
        <f t="shared" si="2"/>
        <v/>
      </c>
      <c r="W178" s="21"/>
    </row>
    <row r="179" spans="1:23" s="12" customFormat="1" ht="15.75" customHeight="1">
      <c r="A179" s="21">
        <v>173</v>
      </c>
      <c r="B179" s="21"/>
      <c r="C179" s="21"/>
      <c r="D179" s="21"/>
      <c r="E179" s="21"/>
      <c r="F179" s="21"/>
      <c r="G179" s="115"/>
      <c r="H179" s="21"/>
      <c r="I179" s="21"/>
      <c r="J179" s="21"/>
      <c r="K179" s="48"/>
      <c r="L179" s="48"/>
      <c r="M179" s="63"/>
      <c r="N179" s="63"/>
      <c r="O179" s="139"/>
      <c r="P179" s="63"/>
      <c r="Q179" s="63"/>
      <c r="R179" s="63"/>
      <c r="S179" s="63"/>
      <c r="T179" s="21"/>
      <c r="U179" s="63"/>
      <c r="V179" s="30" t="str">
        <f t="shared" si="2"/>
        <v/>
      </c>
      <c r="W179" s="21"/>
    </row>
    <row r="180" spans="1:23" s="12" customFormat="1" ht="15.75" customHeight="1">
      <c r="A180" s="21">
        <v>174</v>
      </c>
      <c r="B180" s="21"/>
      <c r="C180" s="21"/>
      <c r="D180" s="21"/>
      <c r="E180" s="21"/>
      <c r="F180" s="21"/>
      <c r="G180" s="115"/>
      <c r="H180" s="21"/>
      <c r="I180" s="21"/>
      <c r="J180" s="21"/>
      <c r="K180" s="48"/>
      <c r="L180" s="48"/>
      <c r="M180" s="63"/>
      <c r="N180" s="63"/>
      <c r="O180" s="139"/>
      <c r="P180" s="63"/>
      <c r="Q180" s="63"/>
      <c r="R180" s="63"/>
      <c r="S180" s="63"/>
      <c r="T180" s="21"/>
      <c r="U180" s="63"/>
      <c r="V180" s="30" t="str">
        <f t="shared" si="2"/>
        <v/>
      </c>
      <c r="W180" s="21"/>
    </row>
    <row r="181" spans="1:23" s="12" customFormat="1" ht="15.75" customHeight="1">
      <c r="A181" s="21">
        <v>175</v>
      </c>
      <c r="B181" s="21"/>
      <c r="C181" s="21"/>
      <c r="D181" s="21"/>
      <c r="E181" s="21"/>
      <c r="F181" s="21"/>
      <c r="G181" s="115"/>
      <c r="H181" s="21"/>
      <c r="I181" s="21"/>
      <c r="J181" s="21"/>
      <c r="K181" s="48"/>
      <c r="L181" s="48"/>
      <c r="M181" s="63"/>
      <c r="N181" s="63"/>
      <c r="O181" s="139"/>
      <c r="P181" s="63"/>
      <c r="Q181" s="63"/>
      <c r="R181" s="63"/>
      <c r="S181" s="63"/>
      <c r="T181" s="21"/>
      <c r="U181" s="63"/>
      <c r="V181" s="30" t="str">
        <f t="shared" si="2"/>
        <v/>
      </c>
      <c r="W181" s="21"/>
    </row>
    <row r="182" spans="1:23" s="12" customFormat="1" ht="15.75" customHeight="1">
      <c r="A182" s="21">
        <v>176</v>
      </c>
      <c r="B182" s="21"/>
      <c r="C182" s="21"/>
      <c r="D182" s="21"/>
      <c r="E182" s="21"/>
      <c r="F182" s="21"/>
      <c r="G182" s="115"/>
      <c r="H182" s="21"/>
      <c r="I182" s="21"/>
      <c r="J182" s="21"/>
      <c r="K182" s="48"/>
      <c r="L182" s="48"/>
      <c r="M182" s="63"/>
      <c r="N182" s="63"/>
      <c r="O182" s="139"/>
      <c r="P182" s="63"/>
      <c r="Q182" s="63"/>
      <c r="R182" s="63"/>
      <c r="S182" s="63"/>
      <c r="T182" s="21"/>
      <c r="U182" s="63"/>
      <c r="V182" s="30" t="str">
        <f t="shared" si="2"/>
        <v/>
      </c>
      <c r="W182" s="21"/>
    </row>
    <row r="183" spans="1:23" s="12" customFormat="1" ht="15.75" customHeight="1">
      <c r="A183" s="21">
        <v>177</v>
      </c>
      <c r="B183" s="21"/>
      <c r="C183" s="21"/>
      <c r="D183" s="21"/>
      <c r="E183" s="21"/>
      <c r="F183" s="21"/>
      <c r="G183" s="115"/>
      <c r="H183" s="21"/>
      <c r="I183" s="21"/>
      <c r="J183" s="21"/>
      <c r="K183" s="48"/>
      <c r="L183" s="48"/>
      <c r="M183" s="63"/>
      <c r="N183" s="63"/>
      <c r="O183" s="139"/>
      <c r="P183" s="63"/>
      <c r="Q183" s="63"/>
      <c r="R183" s="63"/>
      <c r="S183" s="63"/>
      <c r="T183" s="21"/>
      <c r="U183" s="63"/>
      <c r="V183" s="30" t="str">
        <f t="shared" si="2"/>
        <v/>
      </c>
      <c r="W183" s="21"/>
    </row>
    <row r="184" spans="1:23" s="12" customFormat="1" ht="15.75" customHeight="1">
      <c r="A184" s="21">
        <v>178</v>
      </c>
      <c r="B184" s="21"/>
      <c r="C184" s="21"/>
      <c r="D184" s="21"/>
      <c r="E184" s="21"/>
      <c r="F184" s="21"/>
      <c r="G184" s="115"/>
      <c r="H184" s="21"/>
      <c r="I184" s="21"/>
      <c r="J184" s="21"/>
      <c r="K184" s="48"/>
      <c r="L184" s="48"/>
      <c r="M184" s="63"/>
      <c r="N184" s="63"/>
      <c r="O184" s="139"/>
      <c r="P184" s="63"/>
      <c r="Q184" s="63"/>
      <c r="R184" s="63"/>
      <c r="S184" s="63"/>
      <c r="T184" s="21"/>
      <c r="U184" s="63"/>
      <c r="V184" s="30" t="str">
        <f t="shared" si="2"/>
        <v/>
      </c>
      <c r="W184" s="21"/>
    </row>
    <row r="185" spans="1:23" s="12" customFormat="1" ht="15.75" customHeight="1">
      <c r="A185" s="21">
        <v>179</v>
      </c>
      <c r="B185" s="21"/>
      <c r="C185" s="21"/>
      <c r="D185" s="21"/>
      <c r="E185" s="21"/>
      <c r="F185" s="21"/>
      <c r="G185" s="115"/>
      <c r="H185" s="21"/>
      <c r="I185" s="21"/>
      <c r="J185" s="21"/>
      <c r="K185" s="48"/>
      <c r="L185" s="48"/>
      <c r="M185" s="63"/>
      <c r="N185" s="63"/>
      <c r="O185" s="139"/>
      <c r="P185" s="63"/>
      <c r="Q185" s="63"/>
      <c r="R185" s="63"/>
      <c r="S185" s="63"/>
      <c r="T185" s="21"/>
      <c r="U185" s="63"/>
      <c r="V185" s="30" t="str">
        <f t="shared" si="2"/>
        <v/>
      </c>
      <c r="W185" s="21"/>
    </row>
    <row r="186" spans="1:23" s="12" customFormat="1" ht="15.75" customHeight="1">
      <c r="A186" s="21">
        <v>180</v>
      </c>
      <c r="B186" s="21"/>
      <c r="C186" s="21"/>
      <c r="D186" s="21"/>
      <c r="E186" s="21"/>
      <c r="F186" s="21"/>
      <c r="G186" s="115"/>
      <c r="H186" s="21"/>
      <c r="I186" s="21"/>
      <c r="J186" s="21"/>
      <c r="K186" s="48"/>
      <c r="L186" s="48"/>
      <c r="M186" s="63"/>
      <c r="N186" s="63"/>
      <c r="O186" s="139"/>
      <c r="P186" s="63"/>
      <c r="Q186" s="63"/>
      <c r="R186" s="63"/>
      <c r="S186" s="63"/>
      <c r="T186" s="21"/>
      <c r="U186" s="63"/>
      <c r="V186" s="30" t="str">
        <f t="shared" si="2"/>
        <v/>
      </c>
      <c r="W186" s="21"/>
    </row>
    <row r="187" spans="1:23" s="12" customFormat="1" ht="15.75" customHeight="1">
      <c r="A187" s="21">
        <v>181</v>
      </c>
      <c r="B187" s="21"/>
      <c r="C187" s="21"/>
      <c r="D187" s="21"/>
      <c r="E187" s="21"/>
      <c r="F187" s="21"/>
      <c r="G187" s="115"/>
      <c r="H187" s="21"/>
      <c r="I187" s="21"/>
      <c r="J187" s="21"/>
      <c r="K187" s="48"/>
      <c r="L187" s="48"/>
      <c r="M187" s="63"/>
      <c r="N187" s="63"/>
      <c r="O187" s="139"/>
      <c r="P187" s="63"/>
      <c r="Q187" s="63"/>
      <c r="R187" s="63"/>
      <c r="S187" s="63"/>
      <c r="T187" s="21"/>
      <c r="U187" s="63"/>
      <c r="V187" s="30" t="str">
        <f t="shared" si="2"/>
        <v/>
      </c>
      <c r="W187" s="21"/>
    </row>
    <row r="188" spans="1:23" s="12" customFormat="1" ht="15.75" customHeight="1">
      <c r="A188" s="21">
        <v>182</v>
      </c>
      <c r="B188" s="21"/>
      <c r="C188" s="21"/>
      <c r="D188" s="21"/>
      <c r="E188" s="21"/>
      <c r="F188" s="21"/>
      <c r="G188" s="115"/>
      <c r="H188" s="21"/>
      <c r="I188" s="21"/>
      <c r="J188" s="21"/>
      <c r="K188" s="48"/>
      <c r="L188" s="48"/>
      <c r="M188" s="63"/>
      <c r="N188" s="63"/>
      <c r="O188" s="139"/>
      <c r="P188" s="63"/>
      <c r="Q188" s="63"/>
      <c r="R188" s="63"/>
      <c r="S188" s="63"/>
      <c r="T188" s="21"/>
      <c r="U188" s="63"/>
      <c r="V188" s="30" t="str">
        <f t="shared" si="2"/>
        <v/>
      </c>
      <c r="W188" s="21"/>
    </row>
    <row r="189" spans="1:23" s="12" customFormat="1" ht="15.75" customHeight="1">
      <c r="A189" s="21">
        <v>183</v>
      </c>
      <c r="B189" s="21"/>
      <c r="C189" s="21"/>
      <c r="D189" s="21"/>
      <c r="E189" s="21"/>
      <c r="F189" s="21"/>
      <c r="G189" s="115"/>
      <c r="H189" s="21"/>
      <c r="I189" s="21"/>
      <c r="J189" s="21"/>
      <c r="K189" s="48"/>
      <c r="L189" s="48"/>
      <c r="M189" s="63"/>
      <c r="N189" s="63"/>
      <c r="O189" s="139"/>
      <c r="P189" s="63"/>
      <c r="Q189" s="63"/>
      <c r="R189" s="63"/>
      <c r="S189" s="63"/>
      <c r="T189" s="21"/>
      <c r="U189" s="63"/>
      <c r="V189" s="30" t="str">
        <f t="shared" si="2"/>
        <v/>
      </c>
      <c r="W189" s="21"/>
    </row>
    <row r="190" spans="1:23" s="12" customFormat="1" ht="15.75" customHeight="1">
      <c r="A190" s="21">
        <v>184</v>
      </c>
      <c r="B190" s="21"/>
      <c r="C190" s="21"/>
      <c r="D190" s="21"/>
      <c r="E190" s="21"/>
      <c r="F190" s="21"/>
      <c r="G190" s="115"/>
      <c r="H190" s="21"/>
      <c r="I190" s="21"/>
      <c r="J190" s="21"/>
      <c r="K190" s="48"/>
      <c r="L190" s="48"/>
      <c r="M190" s="63"/>
      <c r="N190" s="63"/>
      <c r="O190" s="139"/>
      <c r="P190" s="63"/>
      <c r="Q190" s="63"/>
      <c r="R190" s="63"/>
      <c r="S190" s="63"/>
      <c r="T190" s="21"/>
      <c r="U190" s="63"/>
      <c r="V190" s="30" t="str">
        <f t="shared" si="2"/>
        <v/>
      </c>
      <c r="W190" s="21"/>
    </row>
    <row r="191" spans="1:23" s="12" customFormat="1" ht="15.75" customHeight="1">
      <c r="A191" s="21">
        <v>185</v>
      </c>
      <c r="B191" s="21"/>
      <c r="C191" s="21"/>
      <c r="D191" s="21"/>
      <c r="E191" s="21"/>
      <c r="F191" s="21"/>
      <c r="G191" s="115"/>
      <c r="H191" s="21"/>
      <c r="I191" s="21"/>
      <c r="J191" s="21"/>
      <c r="K191" s="48"/>
      <c r="L191" s="48"/>
      <c r="M191" s="63"/>
      <c r="N191" s="63"/>
      <c r="O191" s="139"/>
      <c r="P191" s="63"/>
      <c r="Q191" s="63"/>
      <c r="R191" s="63"/>
      <c r="S191" s="63"/>
      <c r="T191" s="21"/>
      <c r="U191" s="63"/>
      <c r="V191" s="30" t="str">
        <f t="shared" si="2"/>
        <v/>
      </c>
      <c r="W191" s="21"/>
    </row>
    <row r="192" spans="1:23" s="12" customFormat="1" ht="15.75" customHeight="1">
      <c r="A192" s="21">
        <v>186</v>
      </c>
      <c r="B192" s="21"/>
      <c r="C192" s="21"/>
      <c r="D192" s="21"/>
      <c r="E192" s="21"/>
      <c r="F192" s="21"/>
      <c r="G192" s="115"/>
      <c r="H192" s="21"/>
      <c r="I192" s="21"/>
      <c r="J192" s="21"/>
      <c r="K192" s="48"/>
      <c r="L192" s="48"/>
      <c r="M192" s="63"/>
      <c r="N192" s="63"/>
      <c r="O192" s="139"/>
      <c r="P192" s="63"/>
      <c r="Q192" s="63"/>
      <c r="R192" s="63"/>
      <c r="S192" s="63"/>
      <c r="T192" s="21"/>
      <c r="U192" s="63"/>
      <c r="V192" s="30" t="str">
        <f t="shared" si="2"/>
        <v/>
      </c>
      <c r="W192" s="21"/>
    </row>
    <row r="193" spans="1:23" s="12" customFormat="1" ht="15.75" customHeight="1">
      <c r="A193" s="21">
        <v>187</v>
      </c>
      <c r="B193" s="21"/>
      <c r="C193" s="21"/>
      <c r="D193" s="21"/>
      <c r="E193" s="21"/>
      <c r="F193" s="21"/>
      <c r="G193" s="115"/>
      <c r="H193" s="21"/>
      <c r="I193" s="21"/>
      <c r="J193" s="21"/>
      <c r="K193" s="48"/>
      <c r="L193" s="48"/>
      <c r="M193" s="63"/>
      <c r="N193" s="63"/>
      <c r="O193" s="139"/>
      <c r="P193" s="63"/>
      <c r="Q193" s="63"/>
      <c r="R193" s="63"/>
      <c r="S193" s="63"/>
      <c r="T193" s="21"/>
      <c r="U193" s="63"/>
      <c r="V193" s="30" t="str">
        <f t="shared" si="2"/>
        <v/>
      </c>
      <c r="W193" s="21"/>
    </row>
    <row r="194" spans="1:23" s="12" customFormat="1" ht="15.75" customHeight="1">
      <c r="A194" s="21">
        <v>188</v>
      </c>
      <c r="B194" s="21"/>
      <c r="C194" s="21"/>
      <c r="D194" s="21"/>
      <c r="E194" s="21"/>
      <c r="F194" s="21"/>
      <c r="G194" s="115"/>
      <c r="H194" s="21"/>
      <c r="I194" s="21"/>
      <c r="J194" s="21"/>
      <c r="K194" s="48"/>
      <c r="L194" s="48"/>
      <c r="M194" s="63"/>
      <c r="N194" s="63"/>
      <c r="O194" s="139"/>
      <c r="P194" s="63"/>
      <c r="Q194" s="63"/>
      <c r="R194" s="63"/>
      <c r="S194" s="63"/>
      <c r="T194" s="21"/>
      <c r="U194" s="63"/>
      <c r="V194" s="30" t="str">
        <f t="shared" si="2"/>
        <v/>
      </c>
      <c r="W194" s="21"/>
    </row>
    <row r="195" spans="1:23" s="12" customFormat="1" ht="15.75" customHeight="1">
      <c r="A195" s="21">
        <v>189</v>
      </c>
      <c r="B195" s="21"/>
      <c r="C195" s="21"/>
      <c r="D195" s="21"/>
      <c r="E195" s="21"/>
      <c r="F195" s="21"/>
      <c r="G195" s="115"/>
      <c r="H195" s="21"/>
      <c r="I195" s="21"/>
      <c r="J195" s="21"/>
      <c r="K195" s="48"/>
      <c r="L195" s="48"/>
      <c r="M195" s="63"/>
      <c r="N195" s="63"/>
      <c r="O195" s="139"/>
      <c r="P195" s="63"/>
      <c r="Q195" s="63"/>
      <c r="R195" s="63"/>
      <c r="S195" s="63"/>
      <c r="T195" s="21"/>
      <c r="U195" s="63"/>
      <c r="V195" s="30" t="str">
        <f t="shared" si="2"/>
        <v/>
      </c>
      <c r="W195" s="21"/>
    </row>
    <row r="196" spans="1:23" s="12" customFormat="1" ht="15.75" customHeight="1">
      <c r="A196" s="21">
        <v>190</v>
      </c>
      <c r="B196" s="21"/>
      <c r="C196" s="21"/>
      <c r="D196" s="21"/>
      <c r="E196" s="21"/>
      <c r="F196" s="21"/>
      <c r="G196" s="115"/>
      <c r="H196" s="21"/>
      <c r="I196" s="21"/>
      <c r="J196" s="21"/>
      <c r="K196" s="48"/>
      <c r="L196" s="48"/>
      <c r="M196" s="63"/>
      <c r="N196" s="63"/>
      <c r="O196" s="139"/>
      <c r="P196" s="63"/>
      <c r="Q196" s="63"/>
      <c r="R196" s="63"/>
      <c r="S196" s="63"/>
      <c r="T196" s="21"/>
      <c r="U196" s="63"/>
      <c r="V196" s="30" t="str">
        <f t="shared" si="2"/>
        <v/>
      </c>
      <c r="W196" s="21"/>
    </row>
    <row r="197" spans="1:23" s="12" customFormat="1" ht="15.75" customHeight="1">
      <c r="A197" s="21">
        <v>191</v>
      </c>
      <c r="B197" s="21"/>
      <c r="C197" s="21"/>
      <c r="D197" s="21"/>
      <c r="E197" s="21"/>
      <c r="F197" s="21"/>
      <c r="G197" s="115"/>
      <c r="H197" s="21"/>
      <c r="I197" s="21"/>
      <c r="J197" s="21"/>
      <c r="K197" s="48"/>
      <c r="L197" s="48"/>
      <c r="M197" s="63"/>
      <c r="N197" s="63"/>
      <c r="O197" s="139"/>
      <c r="P197" s="63"/>
      <c r="Q197" s="63"/>
      <c r="R197" s="63"/>
      <c r="S197" s="63"/>
      <c r="T197" s="21"/>
      <c r="U197" s="63"/>
      <c r="V197" s="30" t="str">
        <f t="shared" si="2"/>
        <v/>
      </c>
      <c r="W197" s="21"/>
    </row>
    <row r="198" spans="1:23" s="12" customFormat="1" ht="15.75" customHeight="1">
      <c r="A198" s="21">
        <v>192</v>
      </c>
      <c r="B198" s="21"/>
      <c r="C198" s="21"/>
      <c r="D198" s="21"/>
      <c r="E198" s="21"/>
      <c r="F198" s="21"/>
      <c r="G198" s="115"/>
      <c r="H198" s="21"/>
      <c r="I198" s="21"/>
      <c r="J198" s="21"/>
      <c r="K198" s="48"/>
      <c r="L198" s="48"/>
      <c r="M198" s="63"/>
      <c r="N198" s="63"/>
      <c r="O198" s="139"/>
      <c r="P198" s="63"/>
      <c r="Q198" s="63"/>
      <c r="R198" s="63"/>
      <c r="S198" s="63"/>
      <c r="T198" s="21"/>
      <c r="U198" s="63"/>
      <c r="V198" s="30" t="str">
        <f t="shared" si="2"/>
        <v/>
      </c>
      <c r="W198" s="21"/>
    </row>
    <row r="199" spans="1:23" s="12" customFormat="1" ht="15.75" customHeight="1">
      <c r="A199" s="21">
        <v>193</v>
      </c>
      <c r="B199" s="21"/>
      <c r="C199" s="21"/>
      <c r="D199" s="21"/>
      <c r="E199" s="21"/>
      <c r="F199" s="21"/>
      <c r="G199" s="115"/>
      <c r="H199" s="21"/>
      <c r="I199" s="21"/>
      <c r="J199" s="21"/>
      <c r="K199" s="48"/>
      <c r="L199" s="48"/>
      <c r="M199" s="63"/>
      <c r="N199" s="63"/>
      <c r="O199" s="139"/>
      <c r="P199" s="63"/>
      <c r="Q199" s="63"/>
      <c r="R199" s="63"/>
      <c r="S199" s="63"/>
      <c r="T199" s="21"/>
      <c r="U199" s="63"/>
      <c r="V199" s="30" t="str">
        <f t="shared" ref="V199:V209" si="3">IF(R199=0,"",(U199-R199)/R199*100)</f>
        <v/>
      </c>
      <c r="W199" s="21"/>
    </row>
    <row r="200" spans="1:23" s="12" customFormat="1" ht="15.75" customHeight="1">
      <c r="A200" s="21">
        <v>194</v>
      </c>
      <c r="B200" s="21"/>
      <c r="C200" s="21"/>
      <c r="D200" s="21"/>
      <c r="E200" s="21"/>
      <c r="F200" s="21"/>
      <c r="G200" s="115"/>
      <c r="H200" s="21"/>
      <c r="I200" s="21"/>
      <c r="J200" s="21"/>
      <c r="K200" s="48"/>
      <c r="L200" s="48"/>
      <c r="M200" s="63"/>
      <c r="N200" s="63"/>
      <c r="O200" s="139"/>
      <c r="P200" s="63"/>
      <c r="Q200" s="63"/>
      <c r="R200" s="63"/>
      <c r="S200" s="63"/>
      <c r="T200" s="21"/>
      <c r="U200" s="63"/>
      <c r="V200" s="30" t="str">
        <f t="shared" si="3"/>
        <v/>
      </c>
      <c r="W200" s="21"/>
    </row>
    <row r="201" spans="1:23" s="12" customFormat="1" ht="15.75" customHeight="1">
      <c r="A201" s="21">
        <v>195</v>
      </c>
      <c r="B201" s="21"/>
      <c r="C201" s="21"/>
      <c r="D201" s="21"/>
      <c r="E201" s="21"/>
      <c r="F201" s="21"/>
      <c r="G201" s="115"/>
      <c r="H201" s="21"/>
      <c r="I201" s="21"/>
      <c r="J201" s="21"/>
      <c r="K201" s="48"/>
      <c r="L201" s="48"/>
      <c r="M201" s="63"/>
      <c r="N201" s="63"/>
      <c r="O201" s="139"/>
      <c r="P201" s="63"/>
      <c r="Q201" s="63"/>
      <c r="R201" s="63"/>
      <c r="S201" s="63"/>
      <c r="T201" s="21"/>
      <c r="U201" s="63"/>
      <c r="V201" s="30" t="str">
        <f t="shared" si="3"/>
        <v/>
      </c>
      <c r="W201" s="21"/>
    </row>
    <row r="202" spans="1:23" s="12" customFormat="1" ht="15.75" customHeight="1">
      <c r="A202" s="21">
        <v>196</v>
      </c>
      <c r="B202" s="21"/>
      <c r="C202" s="21"/>
      <c r="D202" s="21"/>
      <c r="E202" s="21"/>
      <c r="F202" s="21"/>
      <c r="G202" s="115"/>
      <c r="H202" s="21"/>
      <c r="I202" s="21"/>
      <c r="J202" s="21"/>
      <c r="K202" s="48"/>
      <c r="L202" s="48"/>
      <c r="M202" s="63"/>
      <c r="N202" s="63"/>
      <c r="O202" s="139"/>
      <c r="P202" s="63"/>
      <c r="Q202" s="63"/>
      <c r="R202" s="63"/>
      <c r="S202" s="63"/>
      <c r="T202" s="21"/>
      <c r="U202" s="63"/>
      <c r="V202" s="30" t="str">
        <f t="shared" si="3"/>
        <v/>
      </c>
      <c r="W202" s="21"/>
    </row>
    <row r="203" spans="1:23" s="12" customFormat="1" ht="15.75" customHeight="1">
      <c r="A203" s="21">
        <v>197</v>
      </c>
      <c r="B203" s="21"/>
      <c r="C203" s="21"/>
      <c r="D203" s="21"/>
      <c r="E203" s="21"/>
      <c r="F203" s="21"/>
      <c r="G203" s="115"/>
      <c r="H203" s="21"/>
      <c r="I203" s="21"/>
      <c r="J203" s="21"/>
      <c r="K203" s="48"/>
      <c r="L203" s="48"/>
      <c r="M203" s="63"/>
      <c r="N203" s="63"/>
      <c r="O203" s="139"/>
      <c r="P203" s="63"/>
      <c r="Q203" s="63"/>
      <c r="R203" s="63"/>
      <c r="S203" s="63"/>
      <c r="T203" s="21"/>
      <c r="U203" s="63"/>
      <c r="V203" s="30" t="str">
        <f t="shared" si="3"/>
        <v/>
      </c>
      <c r="W203" s="21"/>
    </row>
    <row r="204" spans="1:23" s="12" customFormat="1" ht="15.75" customHeight="1">
      <c r="A204" s="21">
        <v>198</v>
      </c>
      <c r="B204" s="21"/>
      <c r="C204" s="21"/>
      <c r="D204" s="21"/>
      <c r="E204" s="21"/>
      <c r="F204" s="21"/>
      <c r="G204" s="115"/>
      <c r="H204" s="21"/>
      <c r="I204" s="21"/>
      <c r="J204" s="21"/>
      <c r="K204" s="48"/>
      <c r="L204" s="48"/>
      <c r="M204" s="63"/>
      <c r="N204" s="63"/>
      <c r="O204" s="139"/>
      <c r="P204" s="63"/>
      <c r="Q204" s="63"/>
      <c r="R204" s="63"/>
      <c r="S204" s="63"/>
      <c r="T204" s="21"/>
      <c r="U204" s="63"/>
      <c r="V204" s="30" t="str">
        <f t="shared" si="3"/>
        <v/>
      </c>
      <c r="W204" s="21"/>
    </row>
    <row r="205" spans="1:23" s="12" customFormat="1" ht="15.75" customHeight="1">
      <c r="A205" s="21">
        <v>199</v>
      </c>
      <c r="B205" s="21"/>
      <c r="C205" s="21"/>
      <c r="D205" s="21"/>
      <c r="E205" s="21"/>
      <c r="F205" s="21"/>
      <c r="G205" s="115"/>
      <c r="H205" s="21"/>
      <c r="I205" s="21"/>
      <c r="J205" s="21"/>
      <c r="K205" s="48"/>
      <c r="L205" s="48"/>
      <c r="M205" s="63"/>
      <c r="N205" s="63"/>
      <c r="O205" s="139"/>
      <c r="P205" s="63"/>
      <c r="Q205" s="63">
        <f>M205+O205</f>
        <v>0</v>
      </c>
      <c r="R205" s="63">
        <f>N205+P205</f>
        <v>0</v>
      </c>
      <c r="S205" s="63"/>
      <c r="T205" s="21"/>
      <c r="U205" s="63"/>
      <c r="V205" s="30" t="str">
        <f t="shared" si="3"/>
        <v/>
      </c>
      <c r="W205" s="21"/>
    </row>
    <row r="206" spans="1:23" s="12" customFormat="1" ht="15.75" customHeight="1">
      <c r="A206" s="21">
        <v>200</v>
      </c>
      <c r="B206" s="21"/>
      <c r="C206" s="21"/>
      <c r="D206" s="21"/>
      <c r="E206" s="21"/>
      <c r="F206" s="21"/>
      <c r="G206" s="115"/>
      <c r="H206" s="21"/>
      <c r="I206" s="21"/>
      <c r="J206" s="21"/>
      <c r="K206" s="48"/>
      <c r="L206" s="48"/>
      <c r="M206" s="63"/>
      <c r="N206" s="63"/>
      <c r="O206" s="139"/>
      <c r="P206" s="63"/>
      <c r="Q206" s="63">
        <f>M206+O206</f>
        <v>0</v>
      </c>
      <c r="R206" s="63">
        <f>N206+P206</f>
        <v>0</v>
      </c>
      <c r="S206" s="63"/>
      <c r="T206" s="21"/>
      <c r="U206" s="63"/>
      <c r="V206" s="30" t="str">
        <f t="shared" si="3"/>
        <v/>
      </c>
      <c r="W206" s="21"/>
    </row>
    <row r="207" spans="1:23" ht="15.75" customHeight="1">
      <c r="A207" s="21"/>
      <c r="B207" s="21"/>
      <c r="C207" s="21"/>
      <c r="D207" s="26"/>
      <c r="E207" s="26"/>
      <c r="F207" s="26"/>
      <c r="G207" s="118"/>
      <c r="H207" s="21"/>
      <c r="I207" s="21"/>
      <c r="J207" s="21"/>
      <c r="K207" s="48"/>
      <c r="L207" s="48"/>
      <c r="M207" s="30"/>
      <c r="N207" s="30"/>
      <c r="O207" s="30"/>
      <c r="P207" s="30"/>
      <c r="Q207" s="30"/>
      <c r="R207" s="30"/>
      <c r="S207" s="30"/>
      <c r="T207" s="21"/>
      <c r="U207" s="30">
        <f>ROUND(S207*T207/100,0)</f>
        <v>0</v>
      </c>
      <c r="V207" s="30" t="str">
        <f t="shared" si="3"/>
        <v/>
      </c>
      <c r="W207" s="31"/>
    </row>
    <row r="208" spans="1:23" ht="15.75" customHeight="1">
      <c r="A208" s="21"/>
      <c r="B208" s="21"/>
      <c r="C208" s="21"/>
      <c r="D208" s="26"/>
      <c r="E208" s="26"/>
      <c r="F208" s="26"/>
      <c r="G208" s="118"/>
      <c r="H208" s="21"/>
      <c r="I208" s="21"/>
      <c r="J208" s="21"/>
      <c r="K208" s="48"/>
      <c r="L208" s="48"/>
      <c r="M208" s="30"/>
      <c r="N208" s="30"/>
      <c r="O208" s="30"/>
      <c r="P208" s="30"/>
      <c r="Q208" s="30"/>
      <c r="R208" s="30"/>
      <c r="S208" s="30"/>
      <c r="T208" s="21"/>
      <c r="U208" s="30"/>
      <c r="V208" s="30" t="str">
        <f t="shared" si="3"/>
        <v/>
      </c>
      <c r="W208" s="31"/>
    </row>
    <row r="209" spans="1:23" ht="15.75" customHeight="1">
      <c r="A209" s="619" t="s">
        <v>627</v>
      </c>
      <c r="B209" s="621"/>
      <c r="C209" s="621"/>
      <c r="D209" s="620"/>
      <c r="E209" s="33"/>
      <c r="F209" s="26"/>
      <c r="G209" s="118"/>
      <c r="H209" s="21"/>
      <c r="I209" s="21"/>
      <c r="J209" s="21"/>
      <c r="K209" s="48"/>
      <c r="L209" s="48"/>
      <c r="M209" s="30">
        <f>SUM(M7:M208)</f>
        <v>0</v>
      </c>
      <c r="N209" s="30">
        <f t="shared" ref="N209:U209" si="4">SUM(N7:N208)</f>
        <v>0</v>
      </c>
      <c r="O209" s="30">
        <f t="shared" si="4"/>
        <v>0</v>
      </c>
      <c r="P209" s="30">
        <f t="shared" si="4"/>
        <v>0</v>
      </c>
      <c r="Q209" s="30">
        <f t="shared" si="4"/>
        <v>0</v>
      </c>
      <c r="R209" s="30">
        <f t="shared" si="4"/>
        <v>0</v>
      </c>
      <c r="S209" s="30">
        <f t="shared" si="4"/>
        <v>0</v>
      </c>
      <c r="T209" s="30"/>
      <c r="U209" s="30">
        <f t="shared" si="4"/>
        <v>0</v>
      </c>
      <c r="V209" s="30" t="str">
        <f t="shared" si="3"/>
        <v/>
      </c>
      <c r="W209" s="31"/>
    </row>
    <row r="210" spans="1:23" ht="15.75" customHeight="1">
      <c r="A210" s="34" t="e">
        <f>#REF!&amp;#REF!</f>
        <v>#REF!</v>
      </c>
      <c r="S210" s="34" t="e">
        <f>"评估人员："&amp;#REF!</f>
        <v>#REF!</v>
      </c>
    </row>
    <row r="211" spans="1:23" ht="15.75" customHeight="1">
      <c r="A211" s="34" t="e">
        <f>CONCATENATE(#REF!,#REF!,#REF!,#REF!,#REF!,#REF!,#REF!)</f>
        <v>#REF!</v>
      </c>
    </row>
  </sheetData>
  <mergeCells count="21">
    <mergeCell ref="A209:D209"/>
    <mergeCell ref="A5:A6"/>
    <mergeCell ref="B5:B6"/>
    <mergeCell ref="C5:C6"/>
    <mergeCell ref="D5:D6"/>
    <mergeCell ref="A2:W2"/>
    <mergeCell ref="A3:W3"/>
    <mergeCell ref="M5:N5"/>
    <mergeCell ref="O5:P5"/>
    <mergeCell ref="Q5:R5"/>
    <mergeCell ref="S5:U5"/>
    <mergeCell ref="E5:E6"/>
    <mergeCell ref="F5:F6"/>
    <mergeCell ref="G5:G6"/>
    <mergeCell ref="H5:H6"/>
    <mergeCell ref="I5:I6"/>
    <mergeCell ref="J5:J6"/>
    <mergeCell ref="K5:K6"/>
    <mergeCell ref="L5:L6"/>
    <mergeCell ref="V5:V6"/>
    <mergeCell ref="W5:W6"/>
  </mergeCells>
  <phoneticPr fontId="12" type="noConversion"/>
  <hyperlinks>
    <hyperlink ref="A1" location="索引目录!E40" display="返回索引页"/>
    <hyperlink ref="B1" location="固定资产汇总!B15" display="返回"/>
  </hyperlinks>
  <printOptions horizontalCentered="1"/>
  <pageMargins left="0.35433070866141703" right="0.35433070866141703" top="0.78740157480314998" bottom="0.78740157480314998" header="1.02362204724409" footer="0.511811023622047"/>
  <pageSetup paperSize="9" scale="55" fitToHeight="0" orientation="landscape"/>
  <headerFooter alignWithMargins="0">
    <oddHeader>&amp;R&amp;"宋体,常规"&amp;10表&amp;"Times New Roman,常规"4-6-2-3
&amp;"宋体,常规"共&amp;"Times New Roman,常规"&amp;N&amp;"宋体,常规"页第&amp;"Times New Roman,常规"&amp;P&amp;"宋体,常规"页</oddHead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2">
    <pageSetUpPr fitToPage="1"/>
  </sheetPr>
  <dimension ref="A1:Y29"/>
  <sheetViews>
    <sheetView topLeftCell="M1" workbookViewId="0">
      <selection activeCell="A2" sqref="A2:X2"/>
    </sheetView>
  </sheetViews>
  <sheetFormatPr defaultColWidth="9" defaultRowHeight="15.75" customHeight="1" outlineLevelCol="1"/>
  <cols>
    <col min="1" max="1" width="6.375" style="13" customWidth="1"/>
    <col min="2" max="3" width="6.875" style="13" customWidth="1"/>
    <col min="4" max="4" width="9.625" style="13" customWidth="1"/>
    <col min="5" max="5" width="9.625" style="13" hidden="1" customWidth="1"/>
    <col min="6" max="9" width="10.5" style="13" customWidth="1"/>
    <col min="10" max="10" width="5.375" style="13" hidden="1" customWidth="1"/>
    <col min="11" max="11" width="5.375" style="13" customWidth="1"/>
    <col min="12" max="13" width="5.125" style="13" customWidth="1"/>
    <col min="14" max="14" width="8" style="13" customWidth="1"/>
    <col min="15" max="15" width="12.5" style="13" customWidth="1" outlineLevel="1"/>
    <col min="16" max="18" width="13" style="13" customWidth="1" outlineLevel="1"/>
    <col min="19" max="20" width="13" style="13" customWidth="1"/>
    <col min="21" max="22" width="13" style="13" customWidth="1" outlineLevel="1"/>
    <col min="23" max="23" width="8.125" style="13" customWidth="1" outlineLevel="1"/>
    <col min="24" max="24" width="9" style="13"/>
    <col min="25" max="25" width="13.125" style="13" customWidth="1" outlineLevel="1"/>
    <col min="26" max="16384" width="9" style="13"/>
  </cols>
  <sheetData>
    <row r="1" spans="1:25">
      <c r="A1" s="15" t="s">
        <v>414</v>
      </c>
      <c r="B1" s="106" t="s">
        <v>782</v>
      </c>
      <c r="C1" s="16"/>
      <c r="D1" s="18"/>
      <c r="E1" s="18"/>
      <c r="F1" s="18"/>
      <c r="G1" s="18"/>
      <c r="H1" s="18"/>
      <c r="I1" s="18"/>
      <c r="J1" s="18"/>
      <c r="K1" s="18"/>
      <c r="L1" s="18"/>
      <c r="M1" s="18"/>
      <c r="N1" s="18"/>
      <c r="O1" s="18"/>
      <c r="P1" s="18"/>
      <c r="Q1" s="18"/>
      <c r="R1" s="18"/>
      <c r="S1" s="18"/>
      <c r="T1" s="18"/>
      <c r="U1" s="18"/>
      <c r="V1" s="18"/>
      <c r="W1" s="18"/>
      <c r="X1" s="18"/>
    </row>
    <row r="2" spans="1:25" s="11" customFormat="1" ht="30" customHeight="1">
      <c r="A2" s="607" t="s">
        <v>1023</v>
      </c>
      <c r="B2" s="676"/>
      <c r="C2" s="676"/>
      <c r="D2" s="676"/>
      <c r="E2" s="676"/>
      <c r="F2" s="676"/>
      <c r="G2" s="676"/>
      <c r="H2" s="676"/>
      <c r="I2" s="676"/>
      <c r="J2" s="676"/>
      <c r="K2" s="676"/>
      <c r="L2" s="676"/>
      <c r="M2" s="676"/>
      <c r="N2" s="676"/>
      <c r="O2" s="676"/>
      <c r="P2" s="676"/>
      <c r="Q2" s="676"/>
      <c r="R2" s="676"/>
      <c r="S2" s="676"/>
      <c r="T2" s="676"/>
      <c r="U2" s="676"/>
      <c r="V2" s="676"/>
      <c r="W2" s="676"/>
      <c r="X2" s="676"/>
    </row>
    <row r="3" spans="1:25" ht="14.1" customHeight="1">
      <c r="A3" s="608" t="e">
        <f>CONCATENATE(#REF!,#REF!,#REF!,#REF!,#REF!,#REF!,#REF!)</f>
        <v>#REF!</v>
      </c>
      <c r="B3" s="608"/>
      <c r="C3" s="608"/>
      <c r="D3" s="608"/>
      <c r="E3" s="608"/>
      <c r="F3" s="608"/>
      <c r="G3" s="608"/>
      <c r="H3" s="608"/>
      <c r="I3" s="608"/>
      <c r="J3" s="608"/>
      <c r="K3" s="608"/>
      <c r="L3" s="608"/>
      <c r="M3" s="608"/>
      <c r="N3" s="618"/>
      <c r="O3" s="618"/>
      <c r="P3" s="618"/>
      <c r="Q3" s="618"/>
      <c r="R3" s="618"/>
      <c r="S3" s="618"/>
      <c r="T3" s="618"/>
      <c r="U3" s="618"/>
      <c r="V3" s="618"/>
      <c r="W3" s="618"/>
      <c r="X3" s="618"/>
    </row>
    <row r="4" spans="1:25" ht="15.75" customHeight="1">
      <c r="A4" s="19" t="e">
        <f>#REF!&amp;#REF!</f>
        <v>#REF!</v>
      </c>
      <c r="X4" s="20" t="s">
        <v>275</v>
      </c>
    </row>
    <row r="5" spans="1:25" s="18" customFormat="1" ht="15.75" customHeight="1">
      <c r="A5" s="626" t="s">
        <v>454</v>
      </c>
      <c r="B5" s="626" t="s">
        <v>690</v>
      </c>
      <c r="C5" s="626" t="s">
        <v>1024</v>
      </c>
      <c r="D5" s="626" t="s">
        <v>1025</v>
      </c>
      <c r="E5" s="626" t="s">
        <v>874</v>
      </c>
      <c r="F5" s="626" t="s">
        <v>1026</v>
      </c>
      <c r="G5" s="626" t="s">
        <v>1027</v>
      </c>
      <c r="H5" s="626" t="s">
        <v>818</v>
      </c>
      <c r="I5" s="626" t="s">
        <v>1028</v>
      </c>
      <c r="J5" s="626" t="s">
        <v>1029</v>
      </c>
      <c r="K5" s="626" t="s">
        <v>1030</v>
      </c>
      <c r="L5" s="626" t="s">
        <v>1031</v>
      </c>
      <c r="M5" s="626" t="s">
        <v>1032</v>
      </c>
      <c r="N5" s="626" t="s">
        <v>1033</v>
      </c>
      <c r="O5" s="622" t="s">
        <v>456</v>
      </c>
      <c r="P5" s="623"/>
      <c r="Q5" s="643" t="s">
        <v>582</v>
      </c>
      <c r="R5" s="620"/>
      <c r="S5" s="677" t="s">
        <v>457</v>
      </c>
      <c r="T5" s="642"/>
      <c r="U5" s="678" t="s">
        <v>458</v>
      </c>
      <c r="V5" s="679"/>
      <c r="W5" s="626" t="s">
        <v>460</v>
      </c>
      <c r="X5" s="626" t="s">
        <v>583</v>
      </c>
      <c r="Y5" s="622" t="s">
        <v>838</v>
      </c>
    </row>
    <row r="6" spans="1:25" s="18" customFormat="1" ht="12.75">
      <c r="A6" s="627"/>
      <c r="B6" s="627"/>
      <c r="C6" s="627"/>
      <c r="D6" s="627"/>
      <c r="E6" s="627"/>
      <c r="F6" s="627"/>
      <c r="G6" s="627"/>
      <c r="H6" s="627"/>
      <c r="I6" s="627"/>
      <c r="J6" s="627"/>
      <c r="K6" s="627"/>
      <c r="L6" s="627"/>
      <c r="M6" s="627"/>
      <c r="N6" s="627"/>
      <c r="O6" s="21" t="s">
        <v>839</v>
      </c>
      <c r="P6" s="23" t="s">
        <v>840</v>
      </c>
      <c r="Q6" s="117" t="s">
        <v>839</v>
      </c>
      <c r="R6" s="21" t="s">
        <v>840</v>
      </c>
      <c r="S6" s="33" t="s">
        <v>839</v>
      </c>
      <c r="T6" s="21" t="s">
        <v>840</v>
      </c>
      <c r="U6" s="21" t="s">
        <v>839</v>
      </c>
      <c r="V6" s="21" t="s">
        <v>840</v>
      </c>
      <c r="W6" s="627"/>
      <c r="X6" s="627"/>
      <c r="Y6" s="622"/>
    </row>
    <row r="7" spans="1:25" ht="15.75" customHeight="1">
      <c r="A7" s="21">
        <v>1</v>
      </c>
      <c r="B7" s="21"/>
      <c r="C7" s="21"/>
      <c r="D7" s="26"/>
      <c r="E7" s="26"/>
      <c r="F7" s="26"/>
      <c r="G7" s="26"/>
      <c r="H7" s="26"/>
      <c r="I7" s="26"/>
      <c r="J7" s="48"/>
      <c r="K7" s="48"/>
      <c r="L7" s="21"/>
      <c r="M7" s="21"/>
      <c r="N7" s="30"/>
      <c r="O7" s="30"/>
      <c r="P7" s="27"/>
      <c r="Q7" s="28"/>
      <c r="R7" s="29"/>
      <c r="S7" s="29">
        <f>O7+Q7</f>
        <v>0</v>
      </c>
      <c r="T7" s="29">
        <f>P7+R7</f>
        <v>0</v>
      </c>
      <c r="U7" s="30"/>
      <c r="V7" s="30"/>
      <c r="W7" s="30" t="str">
        <f>IF(T7=0,"",(V7-T7)/T7*100)</f>
        <v/>
      </c>
      <c r="X7" s="31"/>
      <c r="Y7" s="31"/>
    </row>
    <row r="8" spans="1:25" ht="15.75" customHeight="1">
      <c r="A8" s="21"/>
      <c r="B8" s="21"/>
      <c r="C8" s="21"/>
      <c r="D8" s="26"/>
      <c r="E8" s="26"/>
      <c r="F8" s="26"/>
      <c r="G8" s="26"/>
      <c r="H8" s="26"/>
      <c r="I8" s="26"/>
      <c r="J8" s="48"/>
      <c r="K8" s="48"/>
      <c r="L8" s="21"/>
      <c r="M8" s="21"/>
      <c r="N8" s="30"/>
      <c r="O8" s="30"/>
      <c r="P8" s="27"/>
      <c r="Q8" s="28"/>
      <c r="R8" s="29"/>
      <c r="S8" s="29"/>
      <c r="T8" s="30"/>
      <c r="U8" s="30"/>
      <c r="V8" s="30"/>
      <c r="W8" s="30" t="str">
        <f t="shared" ref="W8:W27" si="0">IF(T8=0,"",(V8-T8)/T8*100)</f>
        <v/>
      </c>
      <c r="X8" s="31"/>
      <c r="Y8" s="31"/>
    </row>
    <row r="9" spans="1:25" ht="15.75" customHeight="1">
      <c r="A9" s="21"/>
      <c r="B9" s="21"/>
      <c r="C9" s="21"/>
      <c r="D9" s="26"/>
      <c r="E9" s="26"/>
      <c r="F9" s="26"/>
      <c r="G9" s="26"/>
      <c r="H9" s="26"/>
      <c r="I9" s="26"/>
      <c r="J9" s="48"/>
      <c r="K9" s="48"/>
      <c r="L9" s="21"/>
      <c r="M9" s="21"/>
      <c r="N9" s="30"/>
      <c r="O9" s="30"/>
      <c r="P9" s="27"/>
      <c r="Q9" s="28"/>
      <c r="R9" s="29"/>
      <c r="S9" s="29"/>
      <c r="T9" s="30"/>
      <c r="U9" s="30"/>
      <c r="V9" s="30"/>
      <c r="W9" s="30" t="str">
        <f t="shared" si="0"/>
        <v/>
      </c>
      <c r="X9" s="31"/>
      <c r="Y9" s="31"/>
    </row>
    <row r="10" spans="1:25" ht="15.75" customHeight="1">
      <c r="A10" s="21"/>
      <c r="B10" s="21"/>
      <c r="C10" s="21"/>
      <c r="D10" s="26"/>
      <c r="E10" s="26"/>
      <c r="F10" s="26"/>
      <c r="G10" s="26"/>
      <c r="H10" s="26"/>
      <c r="I10" s="26"/>
      <c r="J10" s="48"/>
      <c r="K10" s="48"/>
      <c r="L10" s="21"/>
      <c r="M10" s="21"/>
      <c r="N10" s="30"/>
      <c r="O10" s="30"/>
      <c r="P10" s="27"/>
      <c r="Q10" s="28"/>
      <c r="R10" s="29"/>
      <c r="S10" s="29"/>
      <c r="T10" s="30"/>
      <c r="U10" s="30"/>
      <c r="V10" s="30"/>
      <c r="W10" s="30" t="str">
        <f t="shared" si="0"/>
        <v/>
      </c>
      <c r="X10" s="31"/>
      <c r="Y10" s="31"/>
    </row>
    <row r="11" spans="1:25" ht="15.75" customHeight="1">
      <c r="A11" s="21"/>
      <c r="B11" s="21"/>
      <c r="C11" s="21"/>
      <c r="D11" s="26"/>
      <c r="E11" s="26"/>
      <c r="F11" s="26"/>
      <c r="G11" s="26"/>
      <c r="H11" s="26"/>
      <c r="I11" s="26"/>
      <c r="J11" s="48"/>
      <c r="K11" s="48"/>
      <c r="L11" s="21"/>
      <c r="M11" s="21"/>
      <c r="N11" s="30"/>
      <c r="O11" s="30"/>
      <c r="P11" s="27"/>
      <c r="Q11" s="28"/>
      <c r="R11" s="29"/>
      <c r="S11" s="29"/>
      <c r="T11" s="30"/>
      <c r="U11" s="30"/>
      <c r="V11" s="30"/>
      <c r="W11" s="30" t="str">
        <f t="shared" si="0"/>
        <v/>
      </c>
      <c r="X11" s="31"/>
      <c r="Y11" s="31"/>
    </row>
    <row r="12" spans="1:25" ht="15.75" customHeight="1">
      <c r="A12" s="21"/>
      <c r="B12" s="21"/>
      <c r="C12" s="21"/>
      <c r="D12" s="26"/>
      <c r="E12" s="26"/>
      <c r="F12" s="26"/>
      <c r="G12" s="26"/>
      <c r="H12" s="26"/>
      <c r="I12" s="26"/>
      <c r="J12" s="48"/>
      <c r="K12" s="48"/>
      <c r="L12" s="21"/>
      <c r="M12" s="21"/>
      <c r="N12" s="30"/>
      <c r="O12" s="30"/>
      <c r="P12" s="27"/>
      <c r="Q12" s="28"/>
      <c r="R12" s="29"/>
      <c r="S12" s="29"/>
      <c r="T12" s="30"/>
      <c r="U12" s="30"/>
      <c r="V12" s="30"/>
      <c r="W12" s="30" t="str">
        <f t="shared" si="0"/>
        <v/>
      </c>
      <c r="X12" s="31"/>
      <c r="Y12" s="31"/>
    </row>
    <row r="13" spans="1:25" ht="15.75" customHeight="1">
      <c r="A13" s="21"/>
      <c r="B13" s="21"/>
      <c r="C13" s="21"/>
      <c r="D13" s="26"/>
      <c r="E13" s="26"/>
      <c r="F13" s="26"/>
      <c r="G13" s="26"/>
      <c r="H13" s="26"/>
      <c r="I13" s="26"/>
      <c r="J13" s="48"/>
      <c r="K13" s="48"/>
      <c r="L13" s="21"/>
      <c r="M13" s="21"/>
      <c r="N13" s="30"/>
      <c r="O13" s="30"/>
      <c r="P13" s="27"/>
      <c r="Q13" s="28"/>
      <c r="R13" s="29"/>
      <c r="S13" s="29"/>
      <c r="T13" s="30"/>
      <c r="U13" s="30"/>
      <c r="V13" s="30"/>
      <c r="W13" s="30" t="str">
        <f t="shared" si="0"/>
        <v/>
      </c>
      <c r="X13" s="31"/>
      <c r="Y13" s="31"/>
    </row>
    <row r="14" spans="1:25" ht="15.75" customHeight="1">
      <c r="A14" s="21"/>
      <c r="B14" s="21"/>
      <c r="C14" s="21"/>
      <c r="D14" s="26"/>
      <c r="E14" s="26"/>
      <c r="F14" s="26"/>
      <c r="G14" s="26"/>
      <c r="H14" s="26"/>
      <c r="I14" s="26"/>
      <c r="J14" s="48"/>
      <c r="K14" s="48"/>
      <c r="L14" s="21"/>
      <c r="M14" s="21"/>
      <c r="N14" s="30"/>
      <c r="O14" s="30"/>
      <c r="P14" s="27"/>
      <c r="Q14" s="28"/>
      <c r="R14" s="29"/>
      <c r="S14" s="29"/>
      <c r="T14" s="30"/>
      <c r="U14" s="30"/>
      <c r="V14" s="30"/>
      <c r="W14" s="30" t="str">
        <f t="shared" si="0"/>
        <v/>
      </c>
      <c r="X14" s="31"/>
      <c r="Y14" s="31"/>
    </row>
    <row r="15" spans="1:25" ht="15.75" customHeight="1">
      <c r="A15" s="21"/>
      <c r="B15" s="21"/>
      <c r="C15" s="21"/>
      <c r="D15" s="26"/>
      <c r="E15" s="26"/>
      <c r="F15" s="26"/>
      <c r="G15" s="26"/>
      <c r="H15" s="26"/>
      <c r="I15" s="26"/>
      <c r="J15" s="48"/>
      <c r="K15" s="48"/>
      <c r="L15" s="21"/>
      <c r="M15" s="21"/>
      <c r="N15" s="30"/>
      <c r="O15" s="30"/>
      <c r="P15" s="27"/>
      <c r="Q15" s="28"/>
      <c r="R15" s="29"/>
      <c r="S15" s="29"/>
      <c r="T15" s="30"/>
      <c r="U15" s="30"/>
      <c r="V15" s="30"/>
      <c r="W15" s="30" t="str">
        <f t="shared" si="0"/>
        <v/>
      </c>
      <c r="X15" s="31"/>
      <c r="Y15" s="31"/>
    </row>
    <row r="16" spans="1:25" ht="15.75" customHeight="1">
      <c r="A16" s="21"/>
      <c r="B16" s="21"/>
      <c r="C16" s="21"/>
      <c r="D16" s="26"/>
      <c r="E16" s="26"/>
      <c r="F16" s="26"/>
      <c r="G16" s="26"/>
      <c r="H16" s="26"/>
      <c r="I16" s="26"/>
      <c r="J16" s="48"/>
      <c r="K16" s="48"/>
      <c r="L16" s="21"/>
      <c r="M16" s="21"/>
      <c r="N16" s="30"/>
      <c r="O16" s="30"/>
      <c r="P16" s="27"/>
      <c r="Q16" s="28"/>
      <c r="R16" s="29"/>
      <c r="S16" s="29"/>
      <c r="T16" s="30"/>
      <c r="U16" s="30"/>
      <c r="V16" s="30"/>
      <c r="W16" s="30" t="str">
        <f t="shared" si="0"/>
        <v/>
      </c>
      <c r="X16" s="31"/>
      <c r="Y16" s="31"/>
    </row>
    <row r="17" spans="1:25" ht="15.75" customHeight="1">
      <c r="A17" s="21"/>
      <c r="B17" s="21"/>
      <c r="C17" s="21"/>
      <c r="D17" s="26"/>
      <c r="E17" s="26"/>
      <c r="F17" s="26"/>
      <c r="G17" s="26"/>
      <c r="H17" s="26"/>
      <c r="I17" s="26"/>
      <c r="J17" s="48"/>
      <c r="K17" s="48"/>
      <c r="L17" s="21"/>
      <c r="M17" s="21"/>
      <c r="N17" s="30"/>
      <c r="O17" s="30"/>
      <c r="P17" s="27"/>
      <c r="Q17" s="28"/>
      <c r="R17" s="29"/>
      <c r="S17" s="29"/>
      <c r="T17" s="30"/>
      <c r="U17" s="30"/>
      <c r="V17" s="30"/>
      <c r="W17" s="30" t="str">
        <f t="shared" si="0"/>
        <v/>
      </c>
      <c r="X17" s="31"/>
      <c r="Y17" s="31"/>
    </row>
    <row r="18" spans="1:25" ht="15.75" customHeight="1">
      <c r="A18" s="21"/>
      <c r="B18" s="21"/>
      <c r="C18" s="21"/>
      <c r="D18" s="26"/>
      <c r="E18" s="26"/>
      <c r="F18" s="26"/>
      <c r="G18" s="26"/>
      <c r="H18" s="26"/>
      <c r="I18" s="26"/>
      <c r="J18" s="48"/>
      <c r="K18" s="48"/>
      <c r="L18" s="21"/>
      <c r="M18" s="21"/>
      <c r="N18" s="30"/>
      <c r="O18" s="30"/>
      <c r="P18" s="27"/>
      <c r="Q18" s="28"/>
      <c r="R18" s="29"/>
      <c r="S18" s="29"/>
      <c r="T18" s="30"/>
      <c r="U18" s="30"/>
      <c r="V18" s="30"/>
      <c r="W18" s="30" t="str">
        <f t="shared" si="0"/>
        <v/>
      </c>
      <c r="X18" s="31"/>
      <c r="Y18" s="31"/>
    </row>
    <row r="19" spans="1:25" ht="15.75" customHeight="1">
      <c r="A19" s="21"/>
      <c r="B19" s="21"/>
      <c r="C19" s="21"/>
      <c r="D19" s="26"/>
      <c r="E19" s="26"/>
      <c r="F19" s="26"/>
      <c r="G19" s="26"/>
      <c r="H19" s="26"/>
      <c r="I19" s="26"/>
      <c r="J19" s="48"/>
      <c r="K19" s="48"/>
      <c r="L19" s="21"/>
      <c r="M19" s="21"/>
      <c r="N19" s="30"/>
      <c r="O19" s="30"/>
      <c r="P19" s="27"/>
      <c r="Q19" s="28"/>
      <c r="R19" s="29"/>
      <c r="S19" s="29"/>
      <c r="T19" s="30"/>
      <c r="U19" s="30"/>
      <c r="V19" s="30"/>
      <c r="W19" s="30" t="str">
        <f t="shared" si="0"/>
        <v/>
      </c>
      <c r="X19" s="31"/>
      <c r="Y19" s="31"/>
    </row>
    <row r="20" spans="1:25" ht="15.75" customHeight="1">
      <c r="A20" s="21"/>
      <c r="B20" s="21"/>
      <c r="C20" s="21"/>
      <c r="D20" s="26"/>
      <c r="E20" s="26"/>
      <c r="F20" s="26"/>
      <c r="G20" s="26"/>
      <c r="H20" s="26"/>
      <c r="I20" s="26"/>
      <c r="J20" s="48"/>
      <c r="K20" s="48"/>
      <c r="L20" s="21"/>
      <c r="M20" s="21"/>
      <c r="N20" s="30"/>
      <c r="O20" s="30"/>
      <c r="P20" s="27"/>
      <c r="Q20" s="28"/>
      <c r="R20" s="29"/>
      <c r="S20" s="29"/>
      <c r="T20" s="30"/>
      <c r="U20" s="30"/>
      <c r="V20" s="30"/>
      <c r="W20" s="30" t="str">
        <f t="shared" si="0"/>
        <v/>
      </c>
      <c r="X20" s="31"/>
      <c r="Y20" s="31"/>
    </row>
    <row r="21" spans="1:25" ht="15.75" customHeight="1">
      <c r="A21" s="21"/>
      <c r="B21" s="21"/>
      <c r="C21" s="21"/>
      <c r="D21" s="26"/>
      <c r="E21" s="26"/>
      <c r="F21" s="26"/>
      <c r="G21" s="26"/>
      <c r="H21" s="26"/>
      <c r="I21" s="26"/>
      <c r="J21" s="48"/>
      <c r="K21" s="48"/>
      <c r="L21" s="21"/>
      <c r="M21" s="21"/>
      <c r="N21" s="30"/>
      <c r="O21" s="30"/>
      <c r="P21" s="27"/>
      <c r="Q21" s="28"/>
      <c r="R21" s="29"/>
      <c r="S21" s="29"/>
      <c r="T21" s="30"/>
      <c r="U21" s="30"/>
      <c r="V21" s="30"/>
      <c r="W21" s="30" t="str">
        <f t="shared" si="0"/>
        <v/>
      </c>
      <c r="X21" s="31"/>
      <c r="Y21" s="31"/>
    </row>
    <row r="22" spans="1:25" ht="15.75" customHeight="1">
      <c r="A22" s="21"/>
      <c r="B22" s="21"/>
      <c r="C22" s="21"/>
      <c r="D22" s="26"/>
      <c r="E22" s="26"/>
      <c r="F22" s="26"/>
      <c r="G22" s="26"/>
      <c r="H22" s="26"/>
      <c r="I22" s="26"/>
      <c r="J22" s="48"/>
      <c r="K22" s="48"/>
      <c r="L22" s="21"/>
      <c r="M22" s="21"/>
      <c r="N22" s="30"/>
      <c r="O22" s="30"/>
      <c r="P22" s="27"/>
      <c r="Q22" s="28"/>
      <c r="R22" s="29"/>
      <c r="S22" s="29"/>
      <c r="T22" s="30"/>
      <c r="U22" s="30"/>
      <c r="V22" s="30"/>
      <c r="W22" s="30" t="str">
        <f t="shared" si="0"/>
        <v/>
      </c>
      <c r="X22" s="31"/>
      <c r="Y22" s="31"/>
    </row>
    <row r="23" spans="1:25" ht="15.75" customHeight="1">
      <c r="A23" s="21"/>
      <c r="B23" s="21"/>
      <c r="C23" s="21"/>
      <c r="D23" s="26"/>
      <c r="E23" s="26"/>
      <c r="F23" s="26"/>
      <c r="G23" s="26"/>
      <c r="H23" s="26"/>
      <c r="I23" s="26"/>
      <c r="J23" s="48"/>
      <c r="K23" s="48"/>
      <c r="L23" s="21"/>
      <c r="M23" s="21"/>
      <c r="N23" s="30"/>
      <c r="O23" s="30"/>
      <c r="P23" s="27"/>
      <c r="Q23" s="28"/>
      <c r="R23" s="29"/>
      <c r="S23" s="29"/>
      <c r="T23" s="30"/>
      <c r="U23" s="30"/>
      <c r="V23" s="30"/>
      <c r="W23" s="30" t="str">
        <f t="shared" si="0"/>
        <v/>
      </c>
      <c r="X23" s="31"/>
      <c r="Y23" s="31"/>
    </row>
    <row r="24" spans="1:25" ht="15.75" customHeight="1">
      <c r="A24" s="21"/>
      <c r="B24" s="21"/>
      <c r="C24" s="21"/>
      <c r="D24" s="26"/>
      <c r="E24" s="26"/>
      <c r="F24" s="26"/>
      <c r="G24" s="26"/>
      <c r="H24" s="26"/>
      <c r="I24" s="26"/>
      <c r="J24" s="48"/>
      <c r="K24" s="48"/>
      <c r="L24" s="21"/>
      <c r="M24" s="21"/>
      <c r="N24" s="30"/>
      <c r="O24" s="30"/>
      <c r="P24" s="27"/>
      <c r="Q24" s="28"/>
      <c r="R24" s="29"/>
      <c r="S24" s="29"/>
      <c r="T24" s="30"/>
      <c r="U24" s="30"/>
      <c r="V24" s="30"/>
      <c r="W24" s="30" t="str">
        <f t="shared" si="0"/>
        <v/>
      </c>
      <c r="X24" s="31"/>
      <c r="Y24" s="31"/>
    </row>
    <row r="25" spans="1:25" ht="15.75" customHeight="1">
      <c r="A25" s="21"/>
      <c r="B25" s="21"/>
      <c r="C25" s="21"/>
      <c r="D25" s="26"/>
      <c r="E25" s="26"/>
      <c r="F25" s="26"/>
      <c r="G25" s="26"/>
      <c r="H25" s="26"/>
      <c r="I25" s="26"/>
      <c r="J25" s="48"/>
      <c r="K25" s="48"/>
      <c r="L25" s="21"/>
      <c r="M25" s="21"/>
      <c r="N25" s="30"/>
      <c r="O25" s="30"/>
      <c r="P25" s="27"/>
      <c r="Q25" s="28"/>
      <c r="R25" s="29"/>
      <c r="S25" s="29"/>
      <c r="T25" s="30"/>
      <c r="U25" s="30"/>
      <c r="V25" s="30"/>
      <c r="W25" s="30" t="str">
        <f t="shared" si="0"/>
        <v/>
      </c>
      <c r="X25" s="31"/>
      <c r="Y25" s="31"/>
    </row>
    <row r="26" spans="1:25" ht="15.75" customHeight="1">
      <c r="A26" s="21"/>
      <c r="B26" s="21"/>
      <c r="C26" s="21"/>
      <c r="D26" s="26"/>
      <c r="E26" s="26"/>
      <c r="F26" s="26"/>
      <c r="G26" s="26"/>
      <c r="H26" s="26"/>
      <c r="I26" s="26"/>
      <c r="J26" s="48"/>
      <c r="K26" s="48"/>
      <c r="L26" s="21"/>
      <c r="M26" s="21"/>
      <c r="N26" s="30"/>
      <c r="O26" s="30"/>
      <c r="P26" s="27"/>
      <c r="Q26" s="28"/>
      <c r="R26" s="29"/>
      <c r="S26" s="29"/>
      <c r="T26" s="30"/>
      <c r="U26" s="30"/>
      <c r="V26" s="30"/>
      <c r="W26" s="30" t="str">
        <f t="shared" si="0"/>
        <v/>
      </c>
      <c r="X26" s="31"/>
      <c r="Y26" s="31"/>
    </row>
    <row r="27" spans="1:25" ht="15.75" customHeight="1">
      <c r="A27" s="619" t="s">
        <v>584</v>
      </c>
      <c r="B27" s="621"/>
      <c r="C27" s="621"/>
      <c r="D27" s="621"/>
      <c r="E27" s="621"/>
      <c r="F27" s="620"/>
      <c r="G27" s="33"/>
      <c r="H27" s="33"/>
      <c r="I27" s="33"/>
      <c r="J27" s="48"/>
      <c r="K27" s="48"/>
      <c r="L27" s="21"/>
      <c r="M27" s="21"/>
      <c r="N27" s="30"/>
      <c r="O27" s="30">
        <f>SUM(O7:O26)</f>
        <v>0</v>
      </c>
      <c r="P27" s="27">
        <f>SUM(P7:P26)</f>
        <v>0</v>
      </c>
      <c r="Q27" s="28"/>
      <c r="R27" s="29"/>
      <c r="S27" s="29">
        <f>SUM(S7:S26)</f>
        <v>0</v>
      </c>
      <c r="T27" s="30">
        <f>SUM(T7:T26)</f>
        <v>0</v>
      </c>
      <c r="U27" s="30">
        <f>SUM(U7:U26)</f>
        <v>0</v>
      </c>
      <c r="V27" s="30">
        <f>SUM(V7:V26)</f>
        <v>0</v>
      </c>
      <c r="W27" s="30" t="str">
        <f t="shared" si="0"/>
        <v/>
      </c>
      <c r="X27" s="31"/>
    </row>
    <row r="28" spans="1:25" ht="15.75" customHeight="1">
      <c r="A28" s="34" t="e">
        <f>#REF!&amp;#REF!</f>
        <v>#REF!</v>
      </c>
      <c r="L28" s="19"/>
      <c r="U28" s="13" t="e">
        <f>"评估人员："&amp;#REF!</f>
        <v>#REF!</v>
      </c>
    </row>
    <row r="29" spans="1:25" ht="15.75" customHeight="1">
      <c r="A29" s="34" t="e">
        <f>CONCATENATE(#REF!,#REF!,#REF!,#REF!,#REF!,#REF!,#REF!)</f>
        <v>#REF!</v>
      </c>
    </row>
  </sheetData>
  <mergeCells count="24">
    <mergeCell ref="Y5:Y6"/>
    <mergeCell ref="A27:F27"/>
    <mergeCell ref="A5:A6"/>
    <mergeCell ref="B5:B6"/>
    <mergeCell ref="C5:C6"/>
    <mergeCell ref="D5:D6"/>
    <mergeCell ref="E5:E6"/>
    <mergeCell ref="F5:F6"/>
    <mergeCell ref="A2:X2"/>
    <mergeCell ref="A3:X3"/>
    <mergeCell ref="O5:P5"/>
    <mergeCell ref="Q5:R5"/>
    <mergeCell ref="S5:T5"/>
    <mergeCell ref="U5:V5"/>
    <mergeCell ref="G5:G6"/>
    <mergeCell ref="H5:H6"/>
    <mergeCell ref="I5:I6"/>
    <mergeCell ref="J5:J6"/>
    <mergeCell ref="K5:K6"/>
    <mergeCell ref="L5:L6"/>
    <mergeCell ref="M5:M6"/>
    <mergeCell ref="N5:N6"/>
    <mergeCell ref="W5:W6"/>
    <mergeCell ref="X5:X6"/>
  </mergeCells>
  <phoneticPr fontId="12" type="noConversion"/>
  <hyperlinks>
    <hyperlink ref="A1" location="索引目录!E41" display="返回索引页"/>
    <hyperlink ref="B1" location="固定资产汇总!B16" display="返回"/>
  </hyperlinks>
  <printOptions horizontalCentered="1"/>
  <pageMargins left="0.35433070866141703" right="0.35433070866141703" top="0.78740157480314998" bottom="0.78740157480314998" header="0.98425196850393704" footer="0.511811023622047"/>
  <pageSetup paperSize="9" scale="60" fitToHeight="0" orientation="landscape"/>
  <headerFooter alignWithMargins="0">
    <oddHeader>&amp;R&amp;"宋体,常规"&amp;10表&amp;"Times New Roman,常规"4-6-3
&amp;"宋体,常规"共&amp;"Times New Roman,常规"&amp;N&amp;"宋体,常规"页第&amp;"Times New Roman,常规"&amp;P&amp;"宋体,常规"页</oddHeader>
  </headerFooter>
  <legacy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indexed="10"/>
    <pageSetUpPr fitToPage="1"/>
  </sheetPr>
  <dimension ref="A1:G29"/>
  <sheetViews>
    <sheetView zoomScale="85" zoomScaleNormal="85" workbookViewId="0">
      <selection activeCell="A2" sqref="A2:L2"/>
    </sheetView>
  </sheetViews>
  <sheetFormatPr defaultColWidth="9" defaultRowHeight="15.75" customHeight="1" outlineLevelCol="1"/>
  <cols>
    <col min="1" max="1" width="5.75" style="13" customWidth="1"/>
    <col min="2" max="2" width="31.625" style="13" customWidth="1"/>
    <col min="3" max="3" width="19.125" style="13" hidden="1" customWidth="1" outlineLevel="1"/>
    <col min="4" max="4" width="21.125" style="13" customWidth="1" collapsed="1"/>
    <col min="5" max="7" width="21.125" style="13" customWidth="1"/>
    <col min="8" max="16384" width="9" style="13"/>
  </cols>
  <sheetData>
    <row r="1" spans="1:7" ht="14.25">
      <c r="A1" s="113" t="s">
        <v>272</v>
      </c>
      <c r="B1" s="106" t="s">
        <v>782</v>
      </c>
      <c r="C1" s="18"/>
      <c r="D1" s="18"/>
      <c r="E1" s="18"/>
      <c r="F1" s="18"/>
      <c r="G1" s="18"/>
    </row>
    <row r="2" spans="1:7" s="11" customFormat="1" ht="30" customHeight="1">
      <c r="A2" s="607" t="s">
        <v>1034</v>
      </c>
      <c r="B2" s="607"/>
      <c r="C2" s="607"/>
      <c r="D2" s="607"/>
      <c r="E2" s="607"/>
      <c r="F2" s="607"/>
      <c r="G2" s="607"/>
    </row>
    <row r="3" spans="1:7" ht="14.1" customHeight="1">
      <c r="A3" s="608" t="e">
        <f>CONCATENATE(#REF!,#REF!,#REF!,#REF!,#REF!,#REF!,#REF!)</f>
        <v>#REF!</v>
      </c>
      <c r="B3" s="608"/>
      <c r="C3" s="608"/>
      <c r="D3" s="608"/>
      <c r="E3" s="618"/>
      <c r="F3" s="618"/>
      <c r="G3" s="618"/>
    </row>
    <row r="4" spans="1:7" ht="15.75" customHeight="1">
      <c r="A4" s="19" t="e">
        <f>#REF!&amp;#REF!</f>
        <v>#REF!</v>
      </c>
      <c r="G4" s="20" t="s">
        <v>275</v>
      </c>
    </row>
    <row r="5" spans="1:7" s="12" customFormat="1" ht="15.75" customHeight="1">
      <c r="A5" s="54" t="s">
        <v>593</v>
      </c>
      <c r="B5" s="54" t="s">
        <v>594</v>
      </c>
      <c r="C5" s="27" t="s">
        <v>456</v>
      </c>
      <c r="D5" s="54" t="s">
        <v>457</v>
      </c>
      <c r="E5" s="54" t="s">
        <v>458</v>
      </c>
      <c r="F5" s="54" t="s">
        <v>459</v>
      </c>
      <c r="G5" s="54" t="s">
        <v>460</v>
      </c>
    </row>
    <row r="6" spans="1:7" ht="15.75" customHeight="1">
      <c r="A6" s="54" t="s">
        <v>1035</v>
      </c>
      <c r="B6" s="114" t="s">
        <v>1036</v>
      </c>
      <c r="C6" s="27">
        <f>'在建（土建）'!P27</f>
        <v>0</v>
      </c>
      <c r="D6" s="30">
        <f>'在建（土建）'!R27</f>
        <v>0</v>
      </c>
      <c r="E6" s="30">
        <f>'在建（土建）'!S27</f>
        <v>0</v>
      </c>
      <c r="F6" s="30">
        <f>E6-D6</f>
        <v>0</v>
      </c>
      <c r="G6" s="30" t="str">
        <f>IF(D6=0,"",F6/D6*100)</f>
        <v/>
      </c>
    </row>
    <row r="7" spans="1:7" ht="15.75" customHeight="1">
      <c r="A7" s="54" t="s">
        <v>1037</v>
      </c>
      <c r="B7" s="114" t="s">
        <v>1038</v>
      </c>
      <c r="C7" s="27">
        <f>'在建（设备）'!Q27</f>
        <v>0</v>
      </c>
      <c r="D7" s="30">
        <f>'在建（设备）'!V27</f>
        <v>0</v>
      </c>
      <c r="E7" s="30">
        <f>'在建（设备）'!Z27</f>
        <v>0</v>
      </c>
      <c r="F7" s="30">
        <f>E7-D7</f>
        <v>0</v>
      </c>
      <c r="G7" s="30" t="str">
        <f>IF(D7=0,"",F7/D7*100)</f>
        <v/>
      </c>
    </row>
    <row r="8" spans="1:7" ht="15.75" customHeight="1">
      <c r="A8" s="54"/>
      <c r="B8" s="131"/>
      <c r="C8" s="27"/>
      <c r="D8" s="30"/>
      <c r="E8" s="30"/>
      <c r="F8" s="30"/>
      <c r="G8" s="30"/>
    </row>
    <row r="9" spans="1:7" ht="15.75" customHeight="1">
      <c r="A9" s="54"/>
      <c r="B9" s="131"/>
      <c r="C9" s="27"/>
      <c r="D9" s="30"/>
      <c r="E9" s="30"/>
      <c r="F9" s="30"/>
      <c r="G9" s="30"/>
    </row>
    <row r="10" spans="1:7" ht="15.75" customHeight="1">
      <c r="A10" s="54"/>
      <c r="B10" s="131"/>
      <c r="C10" s="27"/>
      <c r="D10" s="30"/>
      <c r="E10" s="30"/>
      <c r="F10" s="30"/>
      <c r="G10" s="30"/>
    </row>
    <row r="11" spans="1:7" ht="15.75" customHeight="1">
      <c r="A11" s="54"/>
      <c r="B11" s="131"/>
      <c r="C11" s="27"/>
      <c r="D11" s="30"/>
      <c r="E11" s="30"/>
      <c r="F11" s="30"/>
      <c r="G11" s="30"/>
    </row>
    <row r="12" spans="1:7" ht="15.75" customHeight="1">
      <c r="A12" s="54"/>
      <c r="B12" s="131"/>
      <c r="C12" s="27"/>
      <c r="D12" s="30"/>
      <c r="E12" s="30"/>
      <c r="F12" s="30"/>
      <c r="G12" s="30"/>
    </row>
    <row r="13" spans="1:7" ht="15.75" customHeight="1">
      <c r="A13" s="54"/>
      <c r="B13" s="131"/>
      <c r="C13" s="27"/>
      <c r="D13" s="30"/>
      <c r="E13" s="30"/>
      <c r="F13" s="30"/>
      <c r="G13" s="30"/>
    </row>
    <row r="14" spans="1:7" ht="15.75" customHeight="1">
      <c r="A14" s="54"/>
      <c r="B14" s="131"/>
      <c r="C14" s="27"/>
      <c r="D14" s="30"/>
      <c r="E14" s="30"/>
      <c r="F14" s="30"/>
      <c r="G14" s="30"/>
    </row>
    <row r="15" spans="1:7" ht="15.75" customHeight="1">
      <c r="A15" s="54"/>
      <c r="B15" s="131"/>
      <c r="C15" s="27"/>
      <c r="D15" s="30"/>
      <c r="E15" s="30"/>
      <c r="F15" s="30"/>
      <c r="G15" s="30"/>
    </row>
    <row r="16" spans="1:7" ht="15.75" customHeight="1">
      <c r="A16" s="54"/>
      <c r="B16" s="131"/>
      <c r="C16" s="27"/>
      <c r="D16" s="30"/>
      <c r="E16" s="30"/>
      <c r="F16" s="30"/>
      <c r="G16" s="30"/>
    </row>
    <row r="17" spans="1:7" ht="15.75" customHeight="1">
      <c r="A17" s="54"/>
      <c r="B17" s="131"/>
      <c r="C17" s="27"/>
      <c r="D17" s="30"/>
      <c r="E17" s="30"/>
      <c r="F17" s="30"/>
      <c r="G17" s="30"/>
    </row>
    <row r="18" spans="1:7" ht="15.75" customHeight="1">
      <c r="A18" s="54"/>
      <c r="B18" s="131"/>
      <c r="C18" s="27"/>
      <c r="D18" s="30"/>
      <c r="E18" s="30"/>
      <c r="F18" s="30"/>
      <c r="G18" s="30"/>
    </row>
    <row r="19" spans="1:7" ht="15.75" customHeight="1">
      <c r="A19" s="54"/>
      <c r="B19" s="131"/>
      <c r="C19" s="27"/>
      <c r="D19" s="30"/>
      <c r="E19" s="30"/>
      <c r="F19" s="30"/>
      <c r="G19" s="30"/>
    </row>
    <row r="20" spans="1:7" ht="15.75" customHeight="1">
      <c r="A20" s="54"/>
      <c r="B20" s="132"/>
      <c r="C20" s="27"/>
      <c r="D20" s="30"/>
      <c r="E20" s="30"/>
      <c r="F20" s="30"/>
      <c r="G20" s="30"/>
    </row>
    <row r="21" spans="1:7" ht="15.75" customHeight="1">
      <c r="A21" s="54"/>
      <c r="B21" s="131"/>
      <c r="C21" s="27"/>
      <c r="D21" s="30"/>
      <c r="E21" s="30"/>
      <c r="F21" s="30"/>
      <c r="G21" s="30"/>
    </row>
    <row r="22" spans="1:7" ht="15.75" customHeight="1">
      <c r="A22" s="54"/>
      <c r="B22" s="132"/>
      <c r="C22" s="27"/>
      <c r="D22" s="30"/>
      <c r="E22" s="30"/>
      <c r="F22" s="30"/>
      <c r="G22" s="30"/>
    </row>
    <row r="23" spans="1:7" ht="15.75" customHeight="1">
      <c r="A23" s="54"/>
      <c r="B23" s="131"/>
      <c r="C23" s="27"/>
      <c r="D23" s="30"/>
      <c r="E23" s="30"/>
      <c r="F23" s="30"/>
      <c r="G23" s="30"/>
    </row>
    <row r="24" spans="1:7" ht="15.75" customHeight="1">
      <c r="A24" s="54"/>
      <c r="B24" s="132"/>
      <c r="C24" s="27"/>
      <c r="D24" s="30"/>
      <c r="E24" s="30"/>
      <c r="F24" s="30"/>
      <c r="G24" s="30"/>
    </row>
    <row r="25" spans="1:7" ht="15.75" customHeight="1">
      <c r="A25" s="54" t="s">
        <v>759</v>
      </c>
      <c r="B25" s="54" t="s">
        <v>1039</v>
      </c>
      <c r="C25" s="27">
        <f>SUM(C6:C24)</f>
        <v>0</v>
      </c>
      <c r="D25" s="30">
        <f>SUM(D6:D24)</f>
        <v>0</v>
      </c>
      <c r="E25" s="30">
        <f>SUM(E6:E24)</f>
        <v>0</v>
      </c>
      <c r="F25" s="30">
        <f>E25-D25</f>
        <v>0</v>
      </c>
      <c r="G25" s="30" t="str">
        <f>IF(D25=0,"",F25/D25*100)</f>
        <v/>
      </c>
    </row>
    <row r="26" spans="1:7" ht="15.75" customHeight="1">
      <c r="A26" s="54" t="s">
        <v>759</v>
      </c>
      <c r="B26" s="54" t="s">
        <v>1040</v>
      </c>
      <c r="C26" s="27"/>
      <c r="D26" s="30"/>
      <c r="E26" s="30">
        <v>0</v>
      </c>
      <c r="F26" s="30">
        <f>E26-D26</f>
        <v>0</v>
      </c>
      <c r="G26" s="30" t="str">
        <f>IF(D26=0,"",F26/D26*100)</f>
        <v/>
      </c>
    </row>
    <row r="27" spans="1:7" ht="15.75" customHeight="1">
      <c r="A27" s="54" t="s">
        <v>759</v>
      </c>
      <c r="B27" s="54" t="s">
        <v>1041</v>
      </c>
      <c r="C27" s="27">
        <f>C25-C26</f>
        <v>0</v>
      </c>
      <c r="D27" s="30">
        <f>D25-D26</f>
        <v>0</v>
      </c>
      <c r="E27" s="30">
        <f>E25-E26</f>
        <v>0</v>
      </c>
      <c r="F27" s="30">
        <f>E27-D27</f>
        <v>0</v>
      </c>
      <c r="G27" s="30" t="str">
        <f>IF(D27=0,"",F27/D27*100)</f>
        <v/>
      </c>
    </row>
    <row r="28" spans="1:7" ht="15.75" customHeight="1">
      <c r="A28" s="34" t="e">
        <f>#REF!&amp;#REF!</f>
        <v>#REF!</v>
      </c>
    </row>
    <row r="29" spans="1:7" ht="15.75" customHeight="1">
      <c r="A29" s="34" t="e">
        <f>CONCATENATE(#REF!,#REF!,#REF!,#REF!,#REF!,#REF!,#REF!)</f>
        <v>#REF!</v>
      </c>
    </row>
  </sheetData>
  <mergeCells count="2">
    <mergeCell ref="A2:G2"/>
    <mergeCell ref="A3:G3"/>
  </mergeCells>
  <phoneticPr fontId="12" type="noConversion"/>
  <hyperlinks>
    <hyperlink ref="A1" location="索引目录!C25" display="返回索引页"/>
    <hyperlink ref="B6" location="'在建（土建）'!B1" display="在建工程-土建工程"/>
    <hyperlink ref="B7" location="'在建（设备）'!B1" display="在建工程-设备安装工程"/>
    <hyperlink ref="B1" location="非流动资产汇总!B12" display="返回"/>
  </hyperlinks>
  <printOptions horizontalCentered="1"/>
  <pageMargins left="0.35433070866141703" right="0.35433070866141703" top="0.78740157480314998" bottom="0.78740157480314998" header="0.98425196850393704" footer="0.511811023622047"/>
  <pageSetup paperSize="9" scale="95" orientation="landscape"/>
  <headerFooter alignWithMargins="0">
    <oddHeader>&amp;R&amp;"宋体,常规"&amp;10表&amp;"Times New Roman,常规"4-7
&amp;"宋体,常规"共&amp;"Times New Roman,常规"&amp;N&amp;"宋体,常规"页第&amp;"Times New Roman,常规"&amp;P&amp;"宋体,常规"页</oddHead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pageSetUpPr fitToPage="1"/>
  </sheetPr>
  <dimension ref="A1:U29"/>
  <sheetViews>
    <sheetView workbookViewId="0">
      <selection activeCell="A2" sqref="A2:U2"/>
    </sheetView>
  </sheetViews>
  <sheetFormatPr defaultColWidth="9" defaultRowHeight="15.75" customHeight="1" outlineLevelCol="1"/>
  <cols>
    <col min="1" max="1" width="5.375" style="13" customWidth="1"/>
    <col min="2" max="2" width="8" style="13" customWidth="1"/>
    <col min="3" max="3" width="8" style="13" hidden="1" customWidth="1"/>
    <col min="4" max="4" width="8" style="13" customWidth="1"/>
    <col min="5" max="5" width="13.125" style="13" customWidth="1"/>
    <col min="6" max="7" width="8" style="13" customWidth="1"/>
    <col min="8" max="8" width="11.375" style="13" customWidth="1"/>
    <col min="9" max="9" width="7.125" style="13" customWidth="1"/>
    <col min="10" max="10" width="10.75" style="13" customWidth="1"/>
    <col min="11" max="12" width="9" style="13"/>
    <col min="13" max="13" width="10.625" style="13" customWidth="1"/>
    <col min="14" max="14" width="9" style="13"/>
    <col min="15" max="15" width="11.375" style="13" customWidth="1"/>
    <col min="16" max="17" width="14" style="13" customWidth="1" outlineLevel="1"/>
    <col min="18" max="18" width="13.5" style="13" customWidth="1"/>
    <col min="19" max="19" width="13.5" style="13" customWidth="1" outlineLevel="1"/>
    <col min="20" max="20" width="7.625" style="13" customWidth="1" outlineLevel="1"/>
    <col min="21" max="21" width="11.625" style="13" customWidth="1"/>
    <col min="22" max="16384" width="9" style="13"/>
  </cols>
  <sheetData>
    <row r="1" spans="1:21">
      <c r="A1" s="15" t="s">
        <v>414</v>
      </c>
      <c r="B1" s="16" t="s">
        <v>452</v>
      </c>
      <c r="C1" s="16"/>
      <c r="D1" s="16"/>
      <c r="E1" s="16"/>
      <c r="F1" s="16"/>
      <c r="G1" s="16"/>
      <c r="H1" s="16"/>
      <c r="I1" s="18"/>
      <c r="J1" s="18"/>
      <c r="K1" s="18"/>
      <c r="L1" s="18"/>
      <c r="M1" s="18"/>
      <c r="N1" s="18"/>
      <c r="O1" s="18"/>
      <c r="P1" s="18"/>
      <c r="Q1" s="18"/>
      <c r="R1" s="18"/>
      <c r="S1" s="18"/>
      <c r="T1" s="18"/>
      <c r="U1" s="18"/>
    </row>
    <row r="2" spans="1:21" s="11" customFormat="1" ht="30" customHeight="1">
      <c r="A2" s="607" t="s">
        <v>1042</v>
      </c>
      <c r="B2" s="607"/>
      <c r="C2" s="607"/>
      <c r="D2" s="607"/>
      <c r="E2" s="607"/>
      <c r="F2" s="607"/>
      <c r="G2" s="607"/>
      <c r="H2" s="607"/>
      <c r="I2" s="607"/>
      <c r="J2" s="607"/>
      <c r="K2" s="607"/>
      <c r="L2" s="607"/>
      <c r="M2" s="607"/>
      <c r="N2" s="607"/>
      <c r="O2" s="607"/>
      <c r="P2" s="607"/>
      <c r="Q2" s="607"/>
      <c r="R2" s="607"/>
      <c r="S2" s="607"/>
      <c r="T2" s="607"/>
      <c r="U2" s="607"/>
    </row>
    <row r="3" spans="1:21" ht="14.1" customHeight="1">
      <c r="A3" s="608" t="e">
        <f>CONCATENATE(#REF!,#REF!,#REF!,#REF!,#REF!,#REF!,#REF!)</f>
        <v>#REF!</v>
      </c>
      <c r="B3" s="608"/>
      <c r="C3" s="608"/>
      <c r="D3" s="608"/>
      <c r="E3" s="608"/>
      <c r="F3" s="608"/>
      <c r="G3" s="608"/>
      <c r="H3" s="608"/>
      <c r="I3" s="618"/>
      <c r="J3" s="618"/>
      <c r="K3" s="618"/>
      <c r="L3" s="618"/>
      <c r="M3" s="618"/>
      <c r="N3" s="618"/>
      <c r="O3" s="618"/>
      <c r="P3" s="618"/>
      <c r="Q3" s="618"/>
      <c r="R3" s="618"/>
      <c r="S3" s="618"/>
      <c r="T3" s="618"/>
      <c r="U3" s="618"/>
    </row>
    <row r="4" spans="1:21" ht="15.75" customHeight="1">
      <c r="A4" s="19" t="e">
        <f>#REF!&amp;#REF!</f>
        <v>#REF!</v>
      </c>
      <c r="U4" s="20" t="s">
        <v>275</v>
      </c>
    </row>
    <row r="5" spans="1:21" s="12" customFormat="1" ht="24">
      <c r="A5" s="21" t="s">
        <v>454</v>
      </c>
      <c r="B5" s="21" t="s">
        <v>710</v>
      </c>
      <c r="C5" s="21" t="s">
        <v>874</v>
      </c>
      <c r="D5" s="21" t="s">
        <v>1043</v>
      </c>
      <c r="E5" s="21" t="s">
        <v>1044</v>
      </c>
      <c r="F5" s="21" t="s">
        <v>1045</v>
      </c>
      <c r="G5" s="21" t="s">
        <v>1046</v>
      </c>
      <c r="H5" s="21" t="s">
        <v>1047</v>
      </c>
      <c r="I5" s="21" t="s">
        <v>1048</v>
      </c>
      <c r="J5" s="21" t="s">
        <v>1049</v>
      </c>
      <c r="K5" s="21" t="s">
        <v>722</v>
      </c>
      <c r="L5" s="21" t="s">
        <v>1050</v>
      </c>
      <c r="M5" s="125" t="s">
        <v>1051</v>
      </c>
      <c r="N5" s="126" t="s">
        <v>1052</v>
      </c>
      <c r="O5" s="126" t="s">
        <v>1053</v>
      </c>
      <c r="P5" s="21" t="s">
        <v>456</v>
      </c>
      <c r="Q5" s="21" t="s">
        <v>582</v>
      </c>
      <c r="R5" s="51" t="s">
        <v>457</v>
      </c>
      <c r="S5" s="21" t="s">
        <v>458</v>
      </c>
      <c r="T5" s="21" t="s">
        <v>460</v>
      </c>
      <c r="U5" s="21" t="s">
        <v>583</v>
      </c>
    </row>
    <row r="6" spans="1:21" ht="15.75" customHeight="1">
      <c r="A6" s="21">
        <v>1</v>
      </c>
      <c r="B6" s="127"/>
      <c r="C6" s="127"/>
      <c r="D6" s="127"/>
      <c r="E6" s="127"/>
      <c r="F6" s="127"/>
      <c r="G6" s="127"/>
      <c r="H6" s="127"/>
      <c r="I6" s="128"/>
      <c r="J6" s="128"/>
      <c r="K6" s="129"/>
      <c r="L6" s="129"/>
      <c r="M6" s="129"/>
      <c r="N6" s="129"/>
      <c r="O6" s="130"/>
      <c r="P6" s="30"/>
      <c r="Q6" s="30"/>
      <c r="R6" s="30">
        <f>P6+Q6</f>
        <v>0</v>
      </c>
      <c r="S6" s="30">
        <f>R6</f>
        <v>0</v>
      </c>
      <c r="T6" s="30" t="str">
        <f>IF(R6=0,"",(S6-R6)/R6*100)</f>
        <v/>
      </c>
      <c r="U6" s="31"/>
    </row>
    <row r="7" spans="1:21" ht="15.75" customHeight="1">
      <c r="A7" s="21"/>
      <c r="B7" s="26"/>
      <c r="C7" s="26"/>
      <c r="D7" s="26"/>
      <c r="E7" s="26"/>
      <c r="F7" s="26"/>
      <c r="G7" s="26"/>
      <c r="H7" s="26"/>
      <c r="I7" s="48"/>
      <c r="J7" s="48"/>
      <c r="K7" s="21"/>
      <c r="L7" s="21"/>
      <c r="M7" s="21"/>
      <c r="N7" s="21"/>
      <c r="O7" s="21"/>
      <c r="P7" s="30"/>
      <c r="Q7" s="30"/>
      <c r="R7" s="30"/>
      <c r="S7" s="30"/>
      <c r="T7" s="30" t="str">
        <f t="shared" ref="T7:T27" si="0">IF(R7=0,"",(S7-R7)/R7*100)</f>
        <v/>
      </c>
      <c r="U7" s="31"/>
    </row>
    <row r="8" spans="1:21" ht="15.75" customHeight="1">
      <c r="A8" s="21"/>
      <c r="B8" s="26"/>
      <c r="C8" s="26"/>
      <c r="D8" s="26"/>
      <c r="E8" s="26"/>
      <c r="F8" s="26"/>
      <c r="G8" s="26"/>
      <c r="H8" s="26"/>
      <c r="I8" s="48"/>
      <c r="J8" s="48"/>
      <c r="K8" s="21"/>
      <c r="L8" s="21"/>
      <c r="M8" s="21"/>
      <c r="N8" s="21"/>
      <c r="O8" s="21"/>
      <c r="P8" s="30"/>
      <c r="Q8" s="30"/>
      <c r="R8" s="30"/>
      <c r="S8" s="30"/>
      <c r="T8" s="30" t="str">
        <f t="shared" si="0"/>
        <v/>
      </c>
      <c r="U8" s="31"/>
    </row>
    <row r="9" spans="1:21" ht="15.75" customHeight="1">
      <c r="A9" s="21"/>
      <c r="B9" s="26"/>
      <c r="C9" s="26"/>
      <c r="D9" s="26"/>
      <c r="E9" s="26"/>
      <c r="F9" s="26"/>
      <c r="G9" s="26"/>
      <c r="H9" s="26"/>
      <c r="I9" s="48"/>
      <c r="J9" s="48"/>
      <c r="K9" s="21"/>
      <c r="L9" s="21"/>
      <c r="M9" s="21"/>
      <c r="N9" s="21"/>
      <c r="O9" s="21"/>
      <c r="P9" s="30"/>
      <c r="Q9" s="30"/>
      <c r="R9" s="30"/>
      <c r="S9" s="30"/>
      <c r="T9" s="30" t="str">
        <f t="shared" si="0"/>
        <v/>
      </c>
      <c r="U9" s="31"/>
    </row>
    <row r="10" spans="1:21" ht="15.75" customHeight="1">
      <c r="A10" s="21"/>
      <c r="B10" s="26"/>
      <c r="C10" s="26"/>
      <c r="D10" s="26"/>
      <c r="E10" s="26"/>
      <c r="F10" s="26"/>
      <c r="G10" s="26"/>
      <c r="H10" s="26"/>
      <c r="I10" s="48"/>
      <c r="J10" s="48"/>
      <c r="K10" s="21"/>
      <c r="L10" s="21"/>
      <c r="M10" s="21"/>
      <c r="N10" s="21"/>
      <c r="O10" s="21"/>
      <c r="P10" s="30"/>
      <c r="Q10" s="30"/>
      <c r="R10" s="30"/>
      <c r="S10" s="30"/>
      <c r="T10" s="30" t="str">
        <f t="shared" si="0"/>
        <v/>
      </c>
      <c r="U10" s="31"/>
    </row>
    <row r="11" spans="1:21" ht="15.75" customHeight="1">
      <c r="A11" s="21"/>
      <c r="B11" s="26"/>
      <c r="C11" s="26"/>
      <c r="D11" s="26"/>
      <c r="E11" s="26"/>
      <c r="F11" s="26"/>
      <c r="G11" s="26"/>
      <c r="H11" s="26"/>
      <c r="I11" s="48"/>
      <c r="J11" s="48"/>
      <c r="K11" s="21"/>
      <c r="L11" s="21"/>
      <c r="M11" s="21"/>
      <c r="N11" s="21"/>
      <c r="O11" s="21"/>
      <c r="P11" s="30"/>
      <c r="Q11" s="30"/>
      <c r="R11" s="30"/>
      <c r="S11" s="30"/>
      <c r="T11" s="30" t="str">
        <f t="shared" si="0"/>
        <v/>
      </c>
      <c r="U11" s="31"/>
    </row>
    <row r="12" spans="1:21" ht="15.75" customHeight="1">
      <c r="A12" s="21"/>
      <c r="B12" s="26"/>
      <c r="C12" s="26"/>
      <c r="D12" s="26"/>
      <c r="E12" s="26"/>
      <c r="F12" s="26"/>
      <c r="G12" s="26"/>
      <c r="H12" s="26"/>
      <c r="I12" s="48"/>
      <c r="J12" s="48"/>
      <c r="K12" s="21"/>
      <c r="L12" s="21"/>
      <c r="M12" s="21"/>
      <c r="N12" s="21"/>
      <c r="O12" s="21"/>
      <c r="P12" s="30"/>
      <c r="Q12" s="30"/>
      <c r="R12" s="30"/>
      <c r="S12" s="30"/>
      <c r="T12" s="30" t="str">
        <f t="shared" si="0"/>
        <v/>
      </c>
      <c r="U12" s="31"/>
    </row>
    <row r="13" spans="1:21" ht="15.75" customHeight="1">
      <c r="A13" s="21"/>
      <c r="B13" s="26"/>
      <c r="C13" s="26"/>
      <c r="D13" s="26"/>
      <c r="E13" s="26"/>
      <c r="F13" s="26"/>
      <c r="G13" s="26"/>
      <c r="H13" s="26"/>
      <c r="I13" s="48"/>
      <c r="J13" s="48"/>
      <c r="K13" s="21"/>
      <c r="L13" s="21"/>
      <c r="M13" s="21"/>
      <c r="N13" s="21"/>
      <c r="O13" s="21"/>
      <c r="P13" s="30"/>
      <c r="Q13" s="30"/>
      <c r="R13" s="30"/>
      <c r="S13" s="30"/>
      <c r="T13" s="30" t="str">
        <f t="shared" si="0"/>
        <v/>
      </c>
      <c r="U13" s="31"/>
    </row>
    <row r="14" spans="1:21" ht="15.75" customHeight="1">
      <c r="A14" s="21"/>
      <c r="B14" s="26"/>
      <c r="C14" s="26"/>
      <c r="D14" s="26"/>
      <c r="E14" s="26"/>
      <c r="F14" s="26"/>
      <c r="G14" s="26"/>
      <c r="H14" s="26"/>
      <c r="I14" s="48"/>
      <c r="J14" s="48"/>
      <c r="K14" s="21"/>
      <c r="L14" s="21"/>
      <c r="M14" s="21"/>
      <c r="N14" s="21"/>
      <c r="O14" s="21"/>
      <c r="P14" s="30"/>
      <c r="Q14" s="30"/>
      <c r="R14" s="30"/>
      <c r="S14" s="30"/>
      <c r="T14" s="30" t="str">
        <f t="shared" si="0"/>
        <v/>
      </c>
      <c r="U14" s="31"/>
    </row>
    <row r="15" spans="1:21" ht="15.75" customHeight="1">
      <c r="A15" s="21"/>
      <c r="B15" s="26"/>
      <c r="C15" s="26"/>
      <c r="D15" s="26"/>
      <c r="E15" s="26"/>
      <c r="F15" s="26"/>
      <c r="G15" s="26"/>
      <c r="H15" s="26"/>
      <c r="I15" s="48"/>
      <c r="J15" s="48"/>
      <c r="K15" s="21"/>
      <c r="L15" s="21"/>
      <c r="M15" s="21"/>
      <c r="N15" s="21"/>
      <c r="O15" s="21"/>
      <c r="P15" s="30"/>
      <c r="Q15" s="30"/>
      <c r="R15" s="30"/>
      <c r="S15" s="30"/>
      <c r="T15" s="30" t="str">
        <f t="shared" si="0"/>
        <v/>
      </c>
      <c r="U15" s="31"/>
    </row>
    <row r="16" spans="1:21" ht="15.75" customHeight="1">
      <c r="A16" s="21"/>
      <c r="B16" s="26"/>
      <c r="C16" s="26"/>
      <c r="D16" s="26"/>
      <c r="E16" s="26"/>
      <c r="F16" s="26"/>
      <c r="G16" s="26"/>
      <c r="H16" s="26"/>
      <c r="I16" s="48"/>
      <c r="J16" s="48"/>
      <c r="K16" s="21"/>
      <c r="L16" s="21"/>
      <c r="M16" s="21"/>
      <c r="N16" s="21"/>
      <c r="O16" s="21"/>
      <c r="P16" s="30"/>
      <c r="Q16" s="30"/>
      <c r="R16" s="30"/>
      <c r="S16" s="30"/>
      <c r="T16" s="30" t="str">
        <f t="shared" si="0"/>
        <v/>
      </c>
      <c r="U16" s="31"/>
    </row>
    <row r="17" spans="1:21" ht="15.75" customHeight="1">
      <c r="A17" s="21"/>
      <c r="B17" s="26"/>
      <c r="C17" s="26"/>
      <c r="D17" s="26"/>
      <c r="E17" s="26"/>
      <c r="F17" s="26"/>
      <c r="G17" s="26"/>
      <c r="H17" s="26"/>
      <c r="I17" s="48"/>
      <c r="J17" s="48"/>
      <c r="K17" s="21"/>
      <c r="L17" s="21"/>
      <c r="M17" s="21"/>
      <c r="N17" s="21"/>
      <c r="O17" s="21"/>
      <c r="P17" s="30"/>
      <c r="Q17" s="30"/>
      <c r="R17" s="30"/>
      <c r="S17" s="30"/>
      <c r="T17" s="30" t="str">
        <f t="shared" si="0"/>
        <v/>
      </c>
      <c r="U17" s="31"/>
    </row>
    <row r="18" spans="1:21" ht="15.75" customHeight="1">
      <c r="A18" s="21"/>
      <c r="B18" s="26"/>
      <c r="C18" s="26"/>
      <c r="D18" s="26"/>
      <c r="E18" s="26"/>
      <c r="F18" s="26"/>
      <c r="G18" s="26"/>
      <c r="H18" s="26"/>
      <c r="I18" s="48"/>
      <c r="J18" s="48"/>
      <c r="K18" s="21"/>
      <c r="L18" s="21"/>
      <c r="M18" s="21"/>
      <c r="N18" s="21"/>
      <c r="O18" s="21"/>
      <c r="P18" s="30"/>
      <c r="Q18" s="30"/>
      <c r="R18" s="30"/>
      <c r="S18" s="30"/>
      <c r="T18" s="30" t="str">
        <f t="shared" si="0"/>
        <v/>
      </c>
      <c r="U18" s="31"/>
    </row>
    <row r="19" spans="1:21" ht="15.75" customHeight="1">
      <c r="A19" s="21"/>
      <c r="B19" s="26"/>
      <c r="C19" s="26"/>
      <c r="D19" s="26"/>
      <c r="E19" s="26"/>
      <c r="F19" s="26"/>
      <c r="G19" s="26"/>
      <c r="H19" s="26"/>
      <c r="I19" s="48"/>
      <c r="J19" s="48"/>
      <c r="K19" s="21"/>
      <c r="L19" s="21"/>
      <c r="M19" s="21"/>
      <c r="N19" s="21"/>
      <c r="O19" s="21"/>
      <c r="P19" s="30"/>
      <c r="Q19" s="30"/>
      <c r="R19" s="30"/>
      <c r="S19" s="30"/>
      <c r="T19" s="30" t="str">
        <f t="shared" si="0"/>
        <v/>
      </c>
      <c r="U19" s="31"/>
    </row>
    <row r="20" spans="1:21" ht="15.75" customHeight="1">
      <c r="A20" s="21"/>
      <c r="B20" s="26"/>
      <c r="C20" s="26"/>
      <c r="D20" s="26"/>
      <c r="E20" s="26"/>
      <c r="F20" s="26"/>
      <c r="G20" s="26"/>
      <c r="H20" s="26"/>
      <c r="I20" s="48"/>
      <c r="J20" s="48"/>
      <c r="K20" s="21"/>
      <c r="L20" s="21"/>
      <c r="M20" s="21"/>
      <c r="N20" s="21"/>
      <c r="O20" s="21"/>
      <c r="P20" s="30"/>
      <c r="Q20" s="30"/>
      <c r="R20" s="30"/>
      <c r="S20" s="30"/>
      <c r="T20" s="30" t="str">
        <f t="shared" si="0"/>
        <v/>
      </c>
      <c r="U20" s="31"/>
    </row>
    <row r="21" spans="1:21" ht="15.75" customHeight="1">
      <c r="A21" s="21"/>
      <c r="B21" s="26"/>
      <c r="C21" s="26"/>
      <c r="D21" s="26"/>
      <c r="E21" s="26"/>
      <c r="F21" s="26"/>
      <c r="G21" s="26"/>
      <c r="H21" s="26"/>
      <c r="I21" s="48"/>
      <c r="J21" s="48"/>
      <c r="K21" s="21"/>
      <c r="L21" s="21"/>
      <c r="M21" s="21"/>
      <c r="N21" s="21"/>
      <c r="O21" s="21"/>
      <c r="P21" s="30"/>
      <c r="Q21" s="30"/>
      <c r="R21" s="30"/>
      <c r="S21" s="30"/>
      <c r="T21" s="30" t="str">
        <f t="shared" si="0"/>
        <v/>
      </c>
      <c r="U21" s="31"/>
    </row>
    <row r="22" spans="1:21" ht="15.75" customHeight="1">
      <c r="A22" s="21"/>
      <c r="B22" s="26"/>
      <c r="C22" s="26"/>
      <c r="D22" s="26"/>
      <c r="E22" s="26"/>
      <c r="F22" s="26"/>
      <c r="G22" s="26"/>
      <c r="H22" s="26"/>
      <c r="I22" s="48"/>
      <c r="J22" s="48"/>
      <c r="K22" s="21"/>
      <c r="L22" s="21"/>
      <c r="M22" s="21"/>
      <c r="N22" s="21"/>
      <c r="O22" s="21"/>
      <c r="P22" s="30"/>
      <c r="Q22" s="30"/>
      <c r="R22" s="30"/>
      <c r="S22" s="30"/>
      <c r="T22" s="30" t="str">
        <f t="shared" si="0"/>
        <v/>
      </c>
      <c r="U22" s="31"/>
    </row>
    <row r="23" spans="1:21" ht="15.75" customHeight="1">
      <c r="A23" s="21"/>
      <c r="B23" s="26"/>
      <c r="C23" s="26"/>
      <c r="D23" s="26"/>
      <c r="E23" s="26"/>
      <c r="F23" s="26"/>
      <c r="G23" s="26"/>
      <c r="H23" s="26"/>
      <c r="I23" s="48"/>
      <c r="J23" s="48"/>
      <c r="K23" s="21"/>
      <c r="L23" s="21"/>
      <c r="M23" s="21"/>
      <c r="N23" s="21"/>
      <c r="O23" s="21"/>
      <c r="P23" s="30"/>
      <c r="Q23" s="30"/>
      <c r="R23" s="30"/>
      <c r="S23" s="30"/>
      <c r="T23" s="30" t="str">
        <f t="shared" si="0"/>
        <v/>
      </c>
      <c r="U23" s="31"/>
    </row>
    <row r="24" spans="1:21" ht="15.75" customHeight="1">
      <c r="A24" s="21"/>
      <c r="B24" s="26"/>
      <c r="C24" s="26"/>
      <c r="D24" s="26"/>
      <c r="E24" s="26"/>
      <c r="F24" s="26"/>
      <c r="G24" s="26"/>
      <c r="H24" s="26"/>
      <c r="I24" s="48"/>
      <c r="J24" s="48"/>
      <c r="K24" s="21"/>
      <c r="L24" s="21"/>
      <c r="M24" s="21"/>
      <c r="N24" s="21"/>
      <c r="O24" s="21"/>
      <c r="P24" s="30"/>
      <c r="Q24" s="30"/>
      <c r="R24" s="30"/>
      <c r="S24" s="30"/>
      <c r="T24" s="30" t="str">
        <f t="shared" si="0"/>
        <v/>
      </c>
      <c r="U24" s="31"/>
    </row>
    <row r="25" spans="1:21" ht="15.75" customHeight="1">
      <c r="A25" s="21"/>
      <c r="B25" s="26"/>
      <c r="C25" s="26"/>
      <c r="D25" s="26"/>
      <c r="E25" s="26"/>
      <c r="F25" s="26"/>
      <c r="G25" s="26"/>
      <c r="H25" s="26"/>
      <c r="I25" s="48"/>
      <c r="J25" s="48"/>
      <c r="K25" s="21"/>
      <c r="L25" s="21"/>
      <c r="M25" s="21"/>
      <c r="N25" s="21"/>
      <c r="O25" s="21"/>
      <c r="P25" s="30"/>
      <c r="Q25" s="30"/>
      <c r="R25" s="30"/>
      <c r="S25" s="30"/>
      <c r="T25" s="30" t="str">
        <f t="shared" si="0"/>
        <v/>
      </c>
      <c r="U25" s="31"/>
    </row>
    <row r="26" spans="1:21" ht="15.75" customHeight="1">
      <c r="A26" s="21"/>
      <c r="B26" s="26"/>
      <c r="C26" s="26"/>
      <c r="D26" s="26"/>
      <c r="E26" s="26"/>
      <c r="F26" s="26"/>
      <c r="G26" s="26"/>
      <c r="H26" s="26"/>
      <c r="I26" s="48"/>
      <c r="J26" s="48"/>
      <c r="K26" s="21"/>
      <c r="L26" s="21"/>
      <c r="M26" s="21"/>
      <c r="N26" s="21"/>
      <c r="O26" s="21"/>
      <c r="P26" s="30"/>
      <c r="Q26" s="30"/>
      <c r="R26" s="30"/>
      <c r="S26" s="30"/>
      <c r="T26" s="30" t="str">
        <f t="shared" si="0"/>
        <v/>
      </c>
      <c r="U26" s="31"/>
    </row>
    <row r="27" spans="1:21" ht="15.75" customHeight="1">
      <c r="A27" s="619" t="s">
        <v>584</v>
      </c>
      <c r="B27" s="620"/>
      <c r="C27" s="33"/>
      <c r="D27" s="33"/>
      <c r="E27" s="33"/>
      <c r="F27" s="33"/>
      <c r="G27" s="33"/>
      <c r="H27" s="33"/>
      <c r="I27" s="48"/>
      <c r="J27" s="48"/>
      <c r="K27" s="21"/>
      <c r="L27" s="21"/>
      <c r="M27" s="21"/>
      <c r="N27" s="21"/>
      <c r="O27" s="21"/>
      <c r="P27" s="30">
        <f>SUM(P6:P26)</f>
        <v>0</v>
      </c>
      <c r="Q27" s="30"/>
      <c r="R27" s="30">
        <f>SUM(R6:R26)</f>
        <v>0</v>
      </c>
      <c r="S27" s="30">
        <f>SUM(S6:S26)</f>
        <v>0</v>
      </c>
      <c r="T27" s="30" t="str">
        <f t="shared" si="0"/>
        <v/>
      </c>
      <c r="U27" s="31"/>
    </row>
    <row r="28" spans="1:21" ht="15.75" customHeight="1">
      <c r="A28" s="34" t="e">
        <f>#REF!&amp;#REF!</f>
        <v>#REF!</v>
      </c>
      <c r="S28" s="13" t="e">
        <f>"评估人员："&amp;#REF!</f>
        <v>#REF!</v>
      </c>
    </row>
    <row r="29" spans="1:21" ht="15.75" customHeight="1">
      <c r="A29" s="34" t="e">
        <f>CONCATENATE(#REF!,#REF!,#REF!,#REF!,#REF!,#REF!,#REF!)</f>
        <v>#REF!</v>
      </c>
    </row>
  </sheetData>
  <mergeCells count="3">
    <mergeCell ref="A2:U2"/>
    <mergeCell ref="A3:U3"/>
    <mergeCell ref="A27:B27"/>
  </mergeCells>
  <phoneticPr fontId="12" type="noConversion"/>
  <hyperlinks>
    <hyperlink ref="A1" location="索引目录!E48" display="返回索引页"/>
    <hyperlink ref="B1" location="在建工程汇总!B6" display="返回"/>
  </hyperlinks>
  <printOptions horizontalCentered="1"/>
  <pageMargins left="0.35433070866141703" right="0.35433070866141703" top="0.78740157480314998" bottom="0.78740157480314998" header="1.0629921259842501" footer="0.511811023622047"/>
  <pageSetup paperSize="9" scale="64" fitToHeight="0" orientation="landscape"/>
  <headerFooter alignWithMargins="0">
    <oddHeader>&amp;R&amp;"宋体,常规"&amp;10表&amp;"Times New Roman,常规"4-7-1
&amp;"宋体,常规"共&amp;"Times New Roman,常规"&amp;N&amp;"宋体,常规"页第&amp;"Times New Roman,常规"&amp;P&amp;"宋体,常规"页</oddHeader>
  </headerFooter>
  <legacy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0">
    <pageSetUpPr fitToPage="1"/>
  </sheetPr>
  <dimension ref="A1:AB29"/>
  <sheetViews>
    <sheetView workbookViewId="0">
      <selection activeCell="A2" sqref="A2:AB2"/>
    </sheetView>
  </sheetViews>
  <sheetFormatPr defaultColWidth="9" defaultRowHeight="15.75" customHeight="1" outlineLevelCol="1"/>
  <cols>
    <col min="1" max="1" width="4.75" style="13" customWidth="1"/>
    <col min="2" max="2" width="15.875" style="13" customWidth="1"/>
    <col min="3" max="3" width="15.875" style="13" hidden="1" customWidth="1"/>
    <col min="4" max="4" width="11.75" style="13" customWidth="1"/>
    <col min="5" max="5" width="33.5" style="13" customWidth="1"/>
    <col min="6" max="7" width="11.375" style="13" customWidth="1"/>
    <col min="8" max="8" width="14.125" style="13" hidden="1" customWidth="1"/>
    <col min="9" max="9" width="24" style="13" customWidth="1"/>
    <col min="10" max="10" width="8" style="13" customWidth="1"/>
    <col min="11" max="11" width="12.25" style="13" customWidth="1"/>
    <col min="12" max="12" width="9.25" style="13" customWidth="1"/>
    <col min="13" max="13" width="25.75" style="13" customWidth="1"/>
    <col min="14" max="14" width="10.125" style="13" customWidth="1" outlineLevel="1"/>
    <col min="15" max="15" width="7.875" style="13" customWidth="1" outlineLevel="1"/>
    <col min="16" max="16" width="10.75" style="13" customWidth="1" outlineLevel="1"/>
    <col min="17" max="18" width="11" style="13" customWidth="1" outlineLevel="1"/>
    <col min="19" max="19" width="9.875" style="13" customWidth="1"/>
    <col min="20" max="20" width="9" style="13"/>
    <col min="21" max="21" width="11.375" style="13" customWidth="1"/>
    <col min="22" max="22" width="11.75" style="13" customWidth="1"/>
    <col min="23" max="23" width="10.125" style="13" customWidth="1" outlineLevel="1"/>
    <col min="24" max="24" width="8.5" style="13" customWidth="1" outlineLevel="1"/>
    <col min="25" max="25" width="10.625" style="13" customWidth="1" outlineLevel="1"/>
    <col min="26" max="26" width="10.25" style="13" customWidth="1" outlineLevel="1"/>
    <col min="27" max="27" width="6.25" style="13" customWidth="1" outlineLevel="1"/>
    <col min="28" max="28" width="7.75" style="13" customWidth="1"/>
    <col min="29" max="16384" width="9" style="13"/>
  </cols>
  <sheetData>
    <row r="1" spans="1:28">
      <c r="A1" s="15" t="s">
        <v>414</v>
      </c>
      <c r="B1" s="16" t="s">
        <v>452</v>
      </c>
      <c r="C1" s="16"/>
      <c r="D1" s="16"/>
      <c r="E1" s="16"/>
      <c r="F1" s="16"/>
      <c r="G1" s="16"/>
      <c r="H1" s="16"/>
      <c r="I1" s="16"/>
      <c r="J1" s="16"/>
      <c r="K1" s="18"/>
      <c r="L1" s="18"/>
      <c r="M1" s="18"/>
      <c r="N1" s="18"/>
      <c r="O1" s="18"/>
      <c r="P1" s="18"/>
      <c r="Q1" s="18"/>
      <c r="R1" s="18"/>
      <c r="S1" s="18"/>
      <c r="T1" s="18"/>
      <c r="U1" s="18"/>
      <c r="V1" s="18"/>
      <c r="W1" s="18"/>
      <c r="X1" s="18"/>
      <c r="Y1" s="18"/>
      <c r="Z1" s="18"/>
      <c r="AA1" s="18"/>
      <c r="AB1" s="18"/>
    </row>
    <row r="2" spans="1:28" s="11" customFormat="1" ht="30" customHeight="1">
      <c r="A2" s="607" t="s">
        <v>1054</v>
      </c>
      <c r="B2" s="607"/>
      <c r="C2" s="607"/>
      <c r="D2" s="607"/>
      <c r="E2" s="607"/>
      <c r="F2" s="607"/>
      <c r="G2" s="607"/>
      <c r="H2" s="607"/>
      <c r="I2" s="607"/>
      <c r="J2" s="607"/>
      <c r="K2" s="607"/>
      <c r="L2" s="607"/>
      <c r="M2" s="607"/>
      <c r="N2" s="607"/>
      <c r="O2" s="607"/>
      <c r="P2" s="607"/>
      <c r="Q2" s="607"/>
      <c r="R2" s="607"/>
      <c r="S2" s="607"/>
      <c r="T2" s="607"/>
      <c r="U2" s="607"/>
      <c r="V2" s="607"/>
      <c r="W2" s="607"/>
      <c r="X2" s="607"/>
      <c r="Y2" s="607"/>
      <c r="Z2" s="607"/>
      <c r="AA2" s="607"/>
      <c r="AB2" s="607"/>
    </row>
    <row r="3" spans="1:28" ht="14.1" customHeight="1">
      <c r="A3" s="608" t="e">
        <f>CONCATENATE(#REF!,#REF!,#REF!,#REF!,#REF!,#REF!,#REF!)</f>
        <v>#REF!</v>
      </c>
      <c r="B3" s="608"/>
      <c r="C3" s="608"/>
      <c r="D3" s="608"/>
      <c r="E3" s="608"/>
      <c r="F3" s="608"/>
      <c r="G3" s="608"/>
      <c r="H3" s="608"/>
      <c r="I3" s="608"/>
      <c r="J3" s="608"/>
      <c r="K3" s="608"/>
      <c r="L3" s="608"/>
      <c r="M3" s="608"/>
      <c r="N3" s="608"/>
      <c r="O3" s="608"/>
      <c r="P3" s="608"/>
      <c r="Q3" s="608"/>
      <c r="R3" s="608"/>
      <c r="S3" s="608"/>
      <c r="T3" s="608"/>
      <c r="U3" s="608"/>
      <c r="V3" s="618"/>
      <c r="W3" s="618"/>
      <c r="X3" s="618"/>
      <c r="Y3" s="618"/>
      <c r="Z3" s="618"/>
      <c r="AA3" s="618"/>
      <c r="AB3" s="618"/>
    </row>
    <row r="4" spans="1:28" ht="15.75" customHeight="1">
      <c r="A4" s="19" t="e">
        <f>#REF!&amp;#REF!</f>
        <v>#REF!</v>
      </c>
      <c r="AB4" s="20" t="s">
        <v>275</v>
      </c>
    </row>
    <row r="5" spans="1:28" s="12" customFormat="1" ht="15.75" customHeight="1">
      <c r="A5" s="622" t="s">
        <v>454</v>
      </c>
      <c r="B5" s="622" t="s">
        <v>710</v>
      </c>
      <c r="C5" s="622" t="s">
        <v>874</v>
      </c>
      <c r="D5" s="622" t="s">
        <v>1043</v>
      </c>
      <c r="E5" s="622" t="s">
        <v>1055</v>
      </c>
      <c r="F5" s="639" t="s">
        <v>1056</v>
      </c>
      <c r="G5" s="639" t="s">
        <v>1049</v>
      </c>
      <c r="H5" s="629" t="s">
        <v>1057</v>
      </c>
      <c r="I5" s="629" t="s">
        <v>933</v>
      </c>
      <c r="J5" s="629" t="s">
        <v>695</v>
      </c>
      <c r="K5" s="639" t="s">
        <v>1058</v>
      </c>
      <c r="L5" s="639" t="s">
        <v>1052</v>
      </c>
      <c r="M5" s="639" t="s">
        <v>1059</v>
      </c>
      <c r="N5" s="622" t="s">
        <v>456</v>
      </c>
      <c r="O5" s="622"/>
      <c r="P5" s="622"/>
      <c r="Q5" s="623"/>
      <c r="R5" s="682" t="s">
        <v>582</v>
      </c>
      <c r="S5" s="680" t="s">
        <v>457</v>
      </c>
      <c r="T5" s="680"/>
      <c r="U5" s="680"/>
      <c r="V5" s="681"/>
      <c r="W5" s="622" t="s">
        <v>458</v>
      </c>
      <c r="X5" s="622"/>
      <c r="Y5" s="622"/>
      <c r="Z5" s="622"/>
      <c r="AA5" s="639" t="s">
        <v>460</v>
      </c>
      <c r="AB5" s="639" t="s">
        <v>583</v>
      </c>
    </row>
    <row r="6" spans="1:28" s="12" customFormat="1" ht="15.75" customHeight="1">
      <c r="A6" s="622"/>
      <c r="B6" s="622"/>
      <c r="C6" s="622"/>
      <c r="D6" s="622"/>
      <c r="E6" s="622"/>
      <c r="F6" s="622"/>
      <c r="G6" s="622"/>
      <c r="H6" s="630"/>
      <c r="I6" s="630"/>
      <c r="J6" s="630"/>
      <c r="K6" s="622"/>
      <c r="L6" s="622"/>
      <c r="M6" s="622"/>
      <c r="N6" s="21" t="s">
        <v>1060</v>
      </c>
      <c r="O6" s="21" t="s">
        <v>1061</v>
      </c>
      <c r="P6" s="21" t="s">
        <v>1062</v>
      </c>
      <c r="Q6" s="23" t="s">
        <v>312</v>
      </c>
      <c r="R6" s="683"/>
      <c r="S6" s="33" t="s">
        <v>1060</v>
      </c>
      <c r="T6" s="21" t="s">
        <v>1061</v>
      </c>
      <c r="U6" s="21" t="s">
        <v>1062</v>
      </c>
      <c r="V6" s="21" t="s">
        <v>312</v>
      </c>
      <c r="W6" s="21" t="s">
        <v>1060</v>
      </c>
      <c r="X6" s="21" t="s">
        <v>1061</v>
      </c>
      <c r="Y6" s="21" t="s">
        <v>1062</v>
      </c>
      <c r="Z6" s="21" t="s">
        <v>312</v>
      </c>
      <c r="AA6" s="622"/>
      <c r="AB6" s="622"/>
    </row>
    <row r="7" spans="1:28" ht="15.75" customHeight="1">
      <c r="A7" s="21">
        <v>1</v>
      </c>
      <c r="B7" s="59"/>
      <c r="C7" s="59"/>
      <c r="D7" s="26"/>
      <c r="E7" s="121"/>
      <c r="F7" s="122"/>
      <c r="G7" s="122"/>
      <c r="H7" s="26"/>
      <c r="I7" s="26"/>
      <c r="J7" s="21"/>
      <c r="K7" s="84"/>
      <c r="L7" s="123"/>
      <c r="M7" s="21"/>
      <c r="N7" s="30"/>
      <c r="O7" s="30"/>
      <c r="P7" s="30"/>
      <c r="Q7" s="27"/>
      <c r="R7" s="28"/>
      <c r="S7" s="29">
        <f>N7</f>
        <v>0</v>
      </c>
      <c r="T7" s="30">
        <f>O7</f>
        <v>0</v>
      </c>
      <c r="U7" s="30">
        <f>P7</f>
        <v>0</v>
      </c>
      <c r="V7" s="30">
        <f>Q7+R7</f>
        <v>0</v>
      </c>
      <c r="W7" s="30">
        <f>S7</f>
        <v>0</v>
      </c>
      <c r="X7" s="30">
        <f>T7</f>
        <v>0</v>
      </c>
      <c r="Y7" s="30">
        <f>U7</f>
        <v>0</v>
      </c>
      <c r="Z7" s="30">
        <f>V7</f>
        <v>0</v>
      </c>
      <c r="AA7" s="30" t="str">
        <f>IF(V7=0,"",(Z7-V7)/V7*100)</f>
        <v/>
      </c>
      <c r="AB7" s="31"/>
    </row>
    <row r="8" spans="1:28" ht="15.75" customHeight="1">
      <c r="A8" s="21"/>
      <c r="B8" s="59"/>
      <c r="C8" s="59"/>
      <c r="D8" s="26"/>
      <c r="E8" s="121"/>
      <c r="F8" s="122"/>
      <c r="G8" s="122"/>
      <c r="H8" s="26"/>
      <c r="I8" s="26"/>
      <c r="J8" s="21"/>
      <c r="K8" s="84"/>
      <c r="L8" s="123"/>
      <c r="M8" s="21"/>
      <c r="N8" s="30"/>
      <c r="O8" s="30"/>
      <c r="P8" s="30"/>
      <c r="Q8" s="27"/>
      <c r="R8" s="28"/>
      <c r="S8" s="29"/>
      <c r="T8" s="30"/>
      <c r="U8" s="30"/>
      <c r="V8" s="30"/>
      <c r="W8" s="30"/>
      <c r="X8" s="30"/>
      <c r="Y8" s="30"/>
      <c r="Z8" s="30"/>
      <c r="AA8" s="30"/>
      <c r="AB8" s="31"/>
    </row>
    <row r="9" spans="1:28" ht="15.75" customHeight="1">
      <c r="A9" s="21"/>
      <c r="B9" s="59"/>
      <c r="C9" s="59"/>
      <c r="D9" s="26"/>
      <c r="E9" s="26"/>
      <c r="F9" s="122"/>
      <c r="G9" s="122"/>
      <c r="H9" s="26"/>
      <c r="I9" s="26"/>
      <c r="J9" s="21"/>
      <c r="K9" s="84"/>
      <c r="L9" s="123"/>
      <c r="M9" s="21"/>
      <c r="N9" s="30"/>
      <c r="O9" s="30"/>
      <c r="P9" s="30"/>
      <c r="Q9" s="27"/>
      <c r="R9" s="28"/>
      <c r="S9" s="29"/>
      <c r="T9" s="30"/>
      <c r="U9" s="30"/>
      <c r="V9" s="30"/>
      <c r="W9" s="30"/>
      <c r="X9" s="30"/>
      <c r="Y9" s="30"/>
      <c r="Z9" s="30"/>
      <c r="AA9" s="30"/>
      <c r="AB9" s="31"/>
    </row>
    <row r="10" spans="1:28" ht="15.75" customHeight="1">
      <c r="A10" s="21"/>
      <c r="B10" s="26"/>
      <c r="C10" s="26"/>
      <c r="D10" s="26"/>
      <c r="E10" s="26"/>
      <c r="F10" s="26"/>
      <c r="G10" s="26"/>
      <c r="H10" s="26"/>
      <c r="I10" s="26"/>
      <c r="J10" s="21"/>
      <c r="K10" s="84"/>
      <c r="L10" s="123"/>
      <c r="M10" s="48"/>
      <c r="N10" s="30"/>
      <c r="O10" s="30"/>
      <c r="P10" s="30"/>
      <c r="Q10" s="27"/>
      <c r="R10" s="28"/>
      <c r="S10" s="29"/>
      <c r="T10" s="30"/>
      <c r="U10" s="30"/>
      <c r="V10" s="30"/>
      <c r="W10" s="30"/>
      <c r="X10" s="30"/>
      <c r="Y10" s="30"/>
      <c r="Z10" s="30"/>
      <c r="AA10" s="30"/>
      <c r="AB10" s="31"/>
    </row>
    <row r="11" spans="1:28" ht="15.75" customHeight="1">
      <c r="A11" s="21"/>
      <c r="B11" s="26"/>
      <c r="C11" s="26"/>
      <c r="D11" s="26"/>
      <c r="E11" s="26"/>
      <c r="F11" s="26"/>
      <c r="G11" s="26"/>
      <c r="H11" s="26"/>
      <c r="I11" s="26"/>
      <c r="J11" s="21"/>
      <c r="K11" s="84"/>
      <c r="L11" s="123"/>
      <c r="M11" s="48"/>
      <c r="N11" s="30"/>
      <c r="O11" s="30"/>
      <c r="P11" s="30"/>
      <c r="Q11" s="27"/>
      <c r="R11" s="28"/>
      <c r="S11" s="29"/>
      <c r="T11" s="30"/>
      <c r="U11" s="30"/>
      <c r="V11" s="30"/>
      <c r="W11" s="30"/>
      <c r="X11" s="30"/>
      <c r="Y11" s="30"/>
      <c r="Z11" s="30"/>
      <c r="AA11" s="30" t="str">
        <f t="shared" ref="AA11:AA27" si="0">IF(V11=0,"",(Z11-V11)/V11*100)</f>
        <v/>
      </c>
      <c r="AB11" s="31"/>
    </row>
    <row r="12" spans="1:28" ht="15.75" customHeight="1">
      <c r="A12" s="21"/>
      <c r="B12" s="26"/>
      <c r="C12" s="26"/>
      <c r="D12" s="26"/>
      <c r="E12" s="26"/>
      <c r="F12" s="26"/>
      <c r="G12" s="26"/>
      <c r="H12" s="26"/>
      <c r="I12" s="26"/>
      <c r="J12" s="21"/>
      <c r="K12" s="84"/>
      <c r="L12" s="123"/>
      <c r="M12" s="48"/>
      <c r="N12" s="30"/>
      <c r="O12" s="30"/>
      <c r="P12" s="30"/>
      <c r="Q12" s="27"/>
      <c r="R12" s="28"/>
      <c r="S12" s="29"/>
      <c r="T12" s="30"/>
      <c r="U12" s="30"/>
      <c r="V12" s="30"/>
      <c r="W12" s="30"/>
      <c r="X12" s="30"/>
      <c r="Y12" s="30"/>
      <c r="Z12" s="30"/>
      <c r="AA12" s="30" t="str">
        <f t="shared" si="0"/>
        <v/>
      </c>
      <c r="AB12" s="31"/>
    </row>
    <row r="13" spans="1:28" ht="15.75" customHeight="1">
      <c r="A13" s="21"/>
      <c r="B13" s="26"/>
      <c r="C13" s="26"/>
      <c r="D13" s="26"/>
      <c r="E13" s="26"/>
      <c r="F13" s="26"/>
      <c r="G13" s="26"/>
      <c r="H13" s="26"/>
      <c r="I13" s="26"/>
      <c r="J13" s="21"/>
      <c r="K13" s="84"/>
      <c r="L13" s="123"/>
      <c r="M13" s="48"/>
      <c r="N13" s="30"/>
      <c r="O13" s="30"/>
      <c r="P13" s="30"/>
      <c r="Q13" s="27"/>
      <c r="R13" s="28"/>
      <c r="S13" s="29"/>
      <c r="T13" s="30"/>
      <c r="U13" s="30"/>
      <c r="V13" s="30"/>
      <c r="W13" s="30"/>
      <c r="X13" s="30"/>
      <c r="Y13" s="30"/>
      <c r="Z13" s="30"/>
      <c r="AA13" s="30" t="str">
        <f t="shared" si="0"/>
        <v/>
      </c>
      <c r="AB13" s="31"/>
    </row>
    <row r="14" spans="1:28" ht="15.75" customHeight="1">
      <c r="A14" s="21"/>
      <c r="B14" s="26"/>
      <c r="C14" s="26"/>
      <c r="D14" s="26"/>
      <c r="E14" s="26"/>
      <c r="F14" s="26"/>
      <c r="G14" s="26"/>
      <c r="H14" s="26"/>
      <c r="I14" s="26"/>
      <c r="J14" s="21"/>
      <c r="K14" s="84"/>
      <c r="L14" s="123"/>
      <c r="M14" s="48"/>
      <c r="N14" s="30"/>
      <c r="O14" s="30"/>
      <c r="P14" s="30"/>
      <c r="Q14" s="27"/>
      <c r="R14" s="28"/>
      <c r="S14" s="29"/>
      <c r="T14" s="30"/>
      <c r="U14" s="30"/>
      <c r="V14" s="30"/>
      <c r="W14" s="30"/>
      <c r="X14" s="30"/>
      <c r="Y14" s="30"/>
      <c r="Z14" s="30"/>
      <c r="AA14" s="30" t="str">
        <f t="shared" si="0"/>
        <v/>
      </c>
      <c r="AB14" s="31"/>
    </row>
    <row r="15" spans="1:28" ht="15.75" customHeight="1">
      <c r="A15" s="21"/>
      <c r="B15" s="26"/>
      <c r="C15" s="26"/>
      <c r="D15" s="26"/>
      <c r="E15" s="26"/>
      <c r="F15" s="26"/>
      <c r="G15" s="26"/>
      <c r="H15" s="26"/>
      <c r="I15" s="26"/>
      <c r="J15" s="21"/>
      <c r="K15" s="84"/>
      <c r="L15" s="123"/>
      <c r="M15" s="48"/>
      <c r="N15" s="30"/>
      <c r="O15" s="30"/>
      <c r="P15" s="30"/>
      <c r="Q15" s="27"/>
      <c r="R15" s="28"/>
      <c r="S15" s="29"/>
      <c r="T15" s="30"/>
      <c r="U15" s="30"/>
      <c r="V15" s="30"/>
      <c r="W15" s="30"/>
      <c r="X15" s="30"/>
      <c r="Y15" s="30"/>
      <c r="Z15" s="30"/>
      <c r="AA15" s="30" t="str">
        <f t="shared" si="0"/>
        <v/>
      </c>
      <c r="AB15" s="31"/>
    </row>
    <row r="16" spans="1:28" ht="15.75" customHeight="1">
      <c r="A16" s="21"/>
      <c r="B16" s="26"/>
      <c r="C16" s="26"/>
      <c r="D16" s="26"/>
      <c r="E16" s="26"/>
      <c r="F16" s="26"/>
      <c r="G16" s="26"/>
      <c r="H16" s="26"/>
      <c r="I16" s="26"/>
      <c r="J16" s="21"/>
      <c r="K16" s="84"/>
      <c r="L16" s="123"/>
      <c r="M16" s="48"/>
      <c r="N16" s="30"/>
      <c r="O16" s="30"/>
      <c r="P16" s="30"/>
      <c r="Q16" s="27"/>
      <c r="R16" s="28"/>
      <c r="S16" s="29"/>
      <c r="T16" s="30"/>
      <c r="U16" s="30"/>
      <c r="V16" s="30"/>
      <c r="W16" s="30"/>
      <c r="X16" s="30"/>
      <c r="Y16" s="30"/>
      <c r="Z16" s="30"/>
      <c r="AA16" s="30" t="str">
        <f t="shared" si="0"/>
        <v/>
      </c>
      <c r="AB16" s="31"/>
    </row>
    <row r="17" spans="1:28" ht="15.75" customHeight="1">
      <c r="A17" s="21"/>
      <c r="B17" s="26"/>
      <c r="C17" s="26"/>
      <c r="D17" s="26"/>
      <c r="E17" s="26"/>
      <c r="F17" s="26"/>
      <c r="G17" s="26"/>
      <c r="H17" s="26"/>
      <c r="I17" s="26"/>
      <c r="J17" s="21"/>
      <c r="K17" s="84"/>
      <c r="L17" s="123"/>
      <c r="M17" s="48"/>
      <c r="N17" s="30"/>
      <c r="O17" s="30"/>
      <c r="P17" s="30"/>
      <c r="Q17" s="27"/>
      <c r="R17" s="28"/>
      <c r="S17" s="29"/>
      <c r="T17" s="30"/>
      <c r="U17" s="30"/>
      <c r="V17" s="30"/>
      <c r="W17" s="30"/>
      <c r="X17" s="30"/>
      <c r="Y17" s="30"/>
      <c r="Z17" s="30"/>
      <c r="AA17" s="30" t="str">
        <f t="shared" si="0"/>
        <v/>
      </c>
      <c r="AB17" s="31"/>
    </row>
    <row r="18" spans="1:28" ht="15.75" customHeight="1">
      <c r="A18" s="21"/>
      <c r="B18" s="26"/>
      <c r="C18" s="26"/>
      <c r="D18" s="26"/>
      <c r="E18" s="26"/>
      <c r="F18" s="26"/>
      <c r="G18" s="26"/>
      <c r="H18" s="26"/>
      <c r="I18" s="26"/>
      <c r="J18" s="21"/>
      <c r="K18" s="84"/>
      <c r="L18" s="123"/>
      <c r="M18" s="48"/>
      <c r="N18" s="30"/>
      <c r="O18" s="30"/>
      <c r="P18" s="30"/>
      <c r="Q18" s="27"/>
      <c r="R18" s="28"/>
      <c r="S18" s="29"/>
      <c r="T18" s="30"/>
      <c r="U18" s="30"/>
      <c r="V18" s="30"/>
      <c r="W18" s="30"/>
      <c r="X18" s="30"/>
      <c r="Y18" s="30"/>
      <c r="Z18" s="30"/>
      <c r="AA18" s="30" t="str">
        <f t="shared" si="0"/>
        <v/>
      </c>
      <c r="AB18" s="31"/>
    </row>
    <row r="19" spans="1:28" ht="15.75" customHeight="1">
      <c r="A19" s="21"/>
      <c r="B19" s="26"/>
      <c r="C19" s="26"/>
      <c r="D19" s="26"/>
      <c r="E19" s="26"/>
      <c r="F19" s="26"/>
      <c r="G19" s="26"/>
      <c r="H19" s="26"/>
      <c r="I19" s="26"/>
      <c r="J19" s="21"/>
      <c r="K19" s="84"/>
      <c r="L19" s="123"/>
      <c r="M19" s="48"/>
      <c r="N19" s="30"/>
      <c r="O19" s="30"/>
      <c r="P19" s="30"/>
      <c r="Q19" s="27"/>
      <c r="R19" s="28"/>
      <c r="S19" s="29"/>
      <c r="T19" s="30"/>
      <c r="U19" s="30"/>
      <c r="V19" s="30"/>
      <c r="W19" s="30"/>
      <c r="X19" s="30"/>
      <c r="Y19" s="30"/>
      <c r="Z19" s="30"/>
      <c r="AA19" s="30" t="str">
        <f t="shared" si="0"/>
        <v/>
      </c>
      <c r="AB19" s="31"/>
    </row>
    <row r="20" spans="1:28" ht="15.75" customHeight="1">
      <c r="A20" s="21"/>
      <c r="B20" s="26"/>
      <c r="C20" s="26"/>
      <c r="D20" s="26"/>
      <c r="E20" s="26"/>
      <c r="F20" s="26"/>
      <c r="G20" s="26"/>
      <c r="H20" s="26"/>
      <c r="I20" s="26"/>
      <c r="J20" s="21"/>
      <c r="K20" s="84"/>
      <c r="L20" s="123"/>
      <c r="M20" s="48"/>
      <c r="N20" s="30"/>
      <c r="O20" s="30"/>
      <c r="P20" s="30"/>
      <c r="Q20" s="27"/>
      <c r="R20" s="28"/>
      <c r="S20" s="29"/>
      <c r="T20" s="30"/>
      <c r="U20" s="30"/>
      <c r="V20" s="30"/>
      <c r="W20" s="30"/>
      <c r="X20" s="30"/>
      <c r="Y20" s="30"/>
      <c r="Z20" s="30"/>
      <c r="AA20" s="30" t="str">
        <f t="shared" si="0"/>
        <v/>
      </c>
      <c r="AB20" s="31"/>
    </row>
    <row r="21" spans="1:28" ht="15.75" customHeight="1">
      <c r="A21" s="21"/>
      <c r="B21" s="26"/>
      <c r="C21" s="26"/>
      <c r="D21" s="26"/>
      <c r="E21" s="26"/>
      <c r="F21" s="26"/>
      <c r="G21" s="26"/>
      <c r="H21" s="26"/>
      <c r="I21" s="26"/>
      <c r="J21" s="21"/>
      <c r="K21" s="84"/>
      <c r="L21" s="123"/>
      <c r="M21" s="48"/>
      <c r="N21" s="30"/>
      <c r="O21" s="30"/>
      <c r="P21" s="30"/>
      <c r="Q21" s="27"/>
      <c r="R21" s="28"/>
      <c r="S21" s="29"/>
      <c r="T21" s="30"/>
      <c r="U21" s="30"/>
      <c r="V21" s="30"/>
      <c r="W21" s="30"/>
      <c r="X21" s="30"/>
      <c r="Y21" s="30"/>
      <c r="Z21" s="30"/>
      <c r="AA21" s="30" t="str">
        <f t="shared" si="0"/>
        <v/>
      </c>
      <c r="AB21" s="31"/>
    </row>
    <row r="22" spans="1:28" ht="15.75" customHeight="1">
      <c r="A22" s="21"/>
      <c r="B22" s="26"/>
      <c r="C22" s="26"/>
      <c r="D22" s="26"/>
      <c r="E22" s="26"/>
      <c r="F22" s="26"/>
      <c r="G22" s="26"/>
      <c r="H22" s="26"/>
      <c r="I22" s="26"/>
      <c r="J22" s="21"/>
      <c r="K22" s="84"/>
      <c r="L22" s="123"/>
      <c r="M22" s="48"/>
      <c r="N22" s="30"/>
      <c r="O22" s="30"/>
      <c r="P22" s="30"/>
      <c r="Q22" s="27"/>
      <c r="R22" s="28"/>
      <c r="S22" s="29"/>
      <c r="T22" s="30"/>
      <c r="U22" s="30"/>
      <c r="V22" s="30"/>
      <c r="W22" s="30"/>
      <c r="X22" s="30"/>
      <c r="Y22" s="30"/>
      <c r="Z22" s="30"/>
      <c r="AA22" s="30" t="str">
        <f t="shared" si="0"/>
        <v/>
      </c>
      <c r="AB22" s="31"/>
    </row>
    <row r="23" spans="1:28" ht="15.75" customHeight="1">
      <c r="A23" s="21"/>
      <c r="B23" s="26"/>
      <c r="C23" s="26"/>
      <c r="D23" s="26"/>
      <c r="E23" s="26"/>
      <c r="F23" s="26"/>
      <c r="G23" s="26"/>
      <c r="H23" s="26"/>
      <c r="I23" s="26"/>
      <c r="J23" s="21"/>
      <c r="K23" s="84"/>
      <c r="L23" s="123"/>
      <c r="M23" s="48"/>
      <c r="N23" s="30"/>
      <c r="O23" s="30"/>
      <c r="P23" s="30"/>
      <c r="Q23" s="27"/>
      <c r="R23" s="28"/>
      <c r="S23" s="29"/>
      <c r="T23" s="30"/>
      <c r="U23" s="30"/>
      <c r="V23" s="30"/>
      <c r="W23" s="30"/>
      <c r="X23" s="30"/>
      <c r="Y23" s="30"/>
      <c r="Z23" s="30"/>
      <c r="AA23" s="30" t="str">
        <f t="shared" si="0"/>
        <v/>
      </c>
      <c r="AB23" s="31"/>
    </row>
    <row r="24" spans="1:28" ht="15.75" customHeight="1">
      <c r="A24" s="21"/>
      <c r="B24" s="26"/>
      <c r="C24" s="124"/>
      <c r="D24" s="124"/>
      <c r="E24" s="124"/>
      <c r="F24" s="124"/>
      <c r="G24" s="124"/>
      <c r="H24" s="26"/>
      <c r="I24" s="26"/>
      <c r="J24" s="21"/>
      <c r="K24" s="84"/>
      <c r="L24" s="123"/>
      <c r="M24" s="48"/>
      <c r="N24" s="30"/>
      <c r="O24" s="30"/>
      <c r="P24" s="30"/>
      <c r="Q24" s="27"/>
      <c r="R24" s="28"/>
      <c r="S24" s="29"/>
      <c r="T24" s="30"/>
      <c r="U24" s="30"/>
      <c r="V24" s="30"/>
      <c r="W24" s="30"/>
      <c r="X24" s="30"/>
      <c r="Y24" s="30"/>
      <c r="Z24" s="30"/>
      <c r="AA24" s="30" t="str">
        <f t="shared" si="0"/>
        <v/>
      </c>
      <c r="AB24" s="31"/>
    </row>
    <row r="25" spans="1:28" ht="15.75" customHeight="1">
      <c r="A25" s="21"/>
      <c r="B25" s="26"/>
      <c r="C25" s="124"/>
      <c r="D25" s="124"/>
      <c r="E25" s="124"/>
      <c r="F25" s="124"/>
      <c r="G25" s="124"/>
      <c r="H25" s="124"/>
      <c r="I25" s="124"/>
      <c r="J25" s="124"/>
      <c r="K25" s="48"/>
      <c r="L25" s="48"/>
      <c r="M25" s="48"/>
      <c r="N25" s="30"/>
      <c r="O25" s="30"/>
      <c r="P25" s="30"/>
      <c r="Q25" s="27"/>
      <c r="R25" s="28"/>
      <c r="S25" s="29"/>
      <c r="T25" s="30"/>
      <c r="U25" s="30"/>
      <c r="V25" s="30"/>
      <c r="W25" s="30"/>
      <c r="X25" s="30"/>
      <c r="Y25" s="30"/>
      <c r="Z25" s="30"/>
      <c r="AA25" s="30" t="str">
        <f t="shared" si="0"/>
        <v/>
      </c>
      <c r="AB25" s="31"/>
    </row>
    <row r="26" spans="1:28" ht="15.75" customHeight="1">
      <c r="A26" s="21"/>
      <c r="B26" s="26"/>
      <c r="C26" s="124"/>
      <c r="D26" s="124"/>
      <c r="E26" s="124"/>
      <c r="F26" s="124"/>
      <c r="G26" s="124"/>
      <c r="H26" s="124"/>
      <c r="I26" s="124"/>
      <c r="J26" s="124"/>
      <c r="K26" s="48"/>
      <c r="L26" s="48"/>
      <c r="M26" s="48"/>
      <c r="N26" s="30"/>
      <c r="O26" s="30"/>
      <c r="P26" s="30"/>
      <c r="Q26" s="27"/>
      <c r="R26" s="28"/>
      <c r="S26" s="29"/>
      <c r="T26" s="30"/>
      <c r="U26" s="30"/>
      <c r="V26" s="30"/>
      <c r="W26" s="30"/>
      <c r="X26" s="30"/>
      <c r="Y26" s="30"/>
      <c r="Z26" s="30"/>
      <c r="AA26" s="30" t="str">
        <f t="shared" si="0"/>
        <v/>
      </c>
      <c r="AB26" s="31"/>
    </row>
    <row r="27" spans="1:28" ht="15.75" customHeight="1">
      <c r="A27" s="619" t="s">
        <v>584</v>
      </c>
      <c r="B27" s="620"/>
      <c r="C27" s="33"/>
      <c r="D27" s="33"/>
      <c r="E27" s="33"/>
      <c r="F27" s="33"/>
      <c r="G27" s="33"/>
      <c r="H27" s="33"/>
      <c r="I27" s="33"/>
      <c r="J27" s="33"/>
      <c r="K27" s="48"/>
      <c r="L27" s="48"/>
      <c r="M27" s="48"/>
      <c r="N27" s="30"/>
      <c r="O27" s="30"/>
      <c r="P27" s="30"/>
      <c r="Q27" s="27">
        <f>SUM(Q7:Q23)</f>
        <v>0</v>
      </c>
      <c r="R27" s="28"/>
      <c r="S27" s="29"/>
      <c r="T27" s="30"/>
      <c r="U27" s="30"/>
      <c r="V27" s="30">
        <f>SUM(V7:V23)</f>
        <v>0</v>
      </c>
      <c r="W27" s="30"/>
      <c r="X27" s="30"/>
      <c r="Y27" s="30"/>
      <c r="Z27" s="30">
        <f>SUM(Z7:Z23)</f>
        <v>0</v>
      </c>
      <c r="AA27" s="30" t="str">
        <f t="shared" si="0"/>
        <v/>
      </c>
      <c r="AB27" s="31"/>
    </row>
    <row r="28" spans="1:28" ht="15.75" customHeight="1">
      <c r="A28" s="34" t="e">
        <f>#REF!&amp;#REF!</f>
        <v>#REF!</v>
      </c>
      <c r="W28" s="34" t="e">
        <f>"评估人员："&amp;#REF!</f>
        <v>#REF!</v>
      </c>
    </row>
    <row r="29" spans="1:28" ht="15.75" customHeight="1">
      <c r="A29" s="34" t="e">
        <f>CONCATENATE(#REF!,#REF!,#REF!,#REF!,#REF!,#REF!,#REF!)</f>
        <v>#REF!</v>
      </c>
    </row>
  </sheetData>
  <mergeCells count="22">
    <mergeCell ref="AB5:AB6"/>
    <mergeCell ref="A27:B27"/>
    <mergeCell ref="A5:A6"/>
    <mergeCell ref="B5:B6"/>
    <mergeCell ref="C5:C6"/>
    <mergeCell ref="D5:D6"/>
    <mergeCell ref="A2:AB2"/>
    <mergeCell ref="A3:AB3"/>
    <mergeCell ref="N5:Q5"/>
    <mergeCell ref="S5:V5"/>
    <mergeCell ref="W5:Z5"/>
    <mergeCell ref="E5:E6"/>
    <mergeCell ref="F5:F6"/>
    <mergeCell ref="G5:G6"/>
    <mergeCell ref="H5:H6"/>
    <mergeCell ref="I5:I6"/>
    <mergeCell ref="J5:J6"/>
    <mergeCell ref="K5:K6"/>
    <mergeCell ref="L5:L6"/>
    <mergeCell ref="M5:M6"/>
    <mergeCell ref="R5:R6"/>
    <mergeCell ref="AA5:AA6"/>
  </mergeCells>
  <phoneticPr fontId="12" type="noConversion"/>
  <hyperlinks>
    <hyperlink ref="A1" location="索引目录!E49" display="返回索引页"/>
    <hyperlink ref="B1" location="在建工程汇总!B7" display="返回"/>
  </hyperlinks>
  <printOptions horizontalCentered="1"/>
  <pageMargins left="0.35433070866141703" right="0.35433070866141703" top="0.78740157480314998" bottom="0.78740157480314998" header="1.02362204724409" footer="0.511811023622047"/>
  <pageSetup paperSize="9" scale="41" fitToHeight="0" orientation="landscape"/>
  <headerFooter alignWithMargins="0">
    <oddHeader>&amp;R&amp;"宋体,常规"&amp;10表&amp;"Times New Roman,常规"4-7-2
&amp;"宋体,常规"共&amp;"Times New Roman,常规"&amp;N&amp;"宋体,常规"页第&amp;"Times New Roman,常规"&amp;P&amp;"宋体,常规"页</oddHead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P29"/>
  <sheetViews>
    <sheetView workbookViewId="0">
      <selection activeCell="A2" sqref="A2:P2"/>
    </sheetView>
  </sheetViews>
  <sheetFormatPr defaultColWidth="9" defaultRowHeight="15.75" customHeight="1" outlineLevelCol="1"/>
  <cols>
    <col min="1" max="1" width="4" style="13" customWidth="1"/>
    <col min="2" max="2" width="14.625" style="13" customWidth="1"/>
    <col min="3" max="3" width="9" style="13"/>
    <col min="4" max="4" width="4.5" style="13" customWidth="1"/>
    <col min="5" max="5" width="9" style="13" outlineLevel="1"/>
    <col min="6" max="6" width="8.125" style="13" customWidth="1" outlineLevel="1"/>
    <col min="7" max="8" width="12.625" style="13" customWidth="1" outlineLevel="1"/>
    <col min="9" max="9" width="10.5" style="13" customWidth="1"/>
    <col min="10" max="10" width="8.25" style="13" customWidth="1"/>
    <col min="11" max="11" width="13.125" style="13" customWidth="1"/>
    <col min="12" max="13" width="9" style="13" outlineLevel="1"/>
    <col min="14" max="14" width="12.75" style="13" customWidth="1" outlineLevel="1"/>
    <col min="15" max="15" width="6.5" style="13" customWidth="1" outlineLevel="1"/>
    <col min="16" max="16384" width="9" style="13"/>
  </cols>
  <sheetData>
    <row r="1" spans="1:16">
      <c r="A1" s="15" t="s">
        <v>414</v>
      </c>
      <c r="B1" s="106" t="s">
        <v>782</v>
      </c>
      <c r="C1" s="18"/>
      <c r="D1" s="18"/>
      <c r="E1" s="18"/>
      <c r="F1" s="18"/>
      <c r="G1" s="18"/>
      <c r="H1" s="18"/>
      <c r="I1" s="18"/>
      <c r="J1" s="18"/>
      <c r="K1" s="18"/>
      <c r="L1" s="18"/>
      <c r="M1" s="18"/>
      <c r="N1" s="18"/>
      <c r="O1" s="18"/>
      <c r="P1" s="18"/>
    </row>
    <row r="2" spans="1:16" s="11" customFormat="1" ht="30" customHeight="1">
      <c r="A2" s="607" t="s">
        <v>1063</v>
      </c>
      <c r="B2" s="607"/>
      <c r="C2" s="607"/>
      <c r="D2" s="607"/>
      <c r="E2" s="607"/>
      <c r="F2" s="607"/>
      <c r="G2" s="607"/>
      <c r="H2" s="607"/>
      <c r="I2" s="607"/>
      <c r="J2" s="607"/>
      <c r="K2" s="607"/>
      <c r="L2" s="607"/>
      <c r="M2" s="607"/>
      <c r="N2" s="607"/>
      <c r="O2" s="607"/>
      <c r="P2" s="607"/>
    </row>
    <row r="3" spans="1:16" ht="14.1" customHeight="1">
      <c r="A3" s="608" t="e">
        <f>CONCATENATE(#REF!,#REF!,#REF!,#REF!,#REF!,#REF!,#REF!)</f>
        <v>#REF!</v>
      </c>
      <c r="B3" s="608"/>
      <c r="C3" s="608"/>
      <c r="D3" s="608"/>
      <c r="E3" s="608"/>
      <c r="F3" s="608"/>
      <c r="G3" s="608"/>
      <c r="H3" s="608"/>
      <c r="I3" s="608"/>
      <c r="J3" s="608"/>
      <c r="K3" s="608"/>
      <c r="L3" s="618"/>
      <c r="M3" s="618"/>
      <c r="N3" s="618"/>
      <c r="O3" s="618"/>
      <c r="P3" s="618"/>
    </row>
    <row r="4" spans="1:16" ht="15.75" customHeight="1">
      <c r="A4" s="19" t="e">
        <f>#REF!&amp;#REF!</f>
        <v>#REF!</v>
      </c>
      <c r="P4" s="20" t="s">
        <v>275</v>
      </c>
    </row>
    <row r="5" spans="1:16" s="12" customFormat="1" ht="15.75" customHeight="1">
      <c r="A5" s="622" t="s">
        <v>454</v>
      </c>
      <c r="B5" s="622" t="s">
        <v>700</v>
      </c>
      <c r="C5" s="622" t="s">
        <v>1064</v>
      </c>
      <c r="D5" s="639" t="s">
        <v>1065</v>
      </c>
      <c r="E5" s="622" t="s">
        <v>456</v>
      </c>
      <c r="F5" s="622"/>
      <c r="G5" s="623"/>
      <c r="H5" s="682" t="s">
        <v>582</v>
      </c>
      <c r="I5" s="680" t="s">
        <v>457</v>
      </c>
      <c r="J5" s="680"/>
      <c r="K5" s="681"/>
      <c r="L5" s="639" t="s">
        <v>694</v>
      </c>
      <c r="M5" s="622" t="s">
        <v>458</v>
      </c>
      <c r="N5" s="622"/>
      <c r="O5" s="639" t="s">
        <v>1066</v>
      </c>
      <c r="P5" s="639" t="s">
        <v>583</v>
      </c>
    </row>
    <row r="6" spans="1:16" s="12" customFormat="1" ht="15.75" customHeight="1">
      <c r="A6" s="622"/>
      <c r="B6" s="622"/>
      <c r="C6" s="622"/>
      <c r="D6" s="622"/>
      <c r="E6" s="21" t="s">
        <v>695</v>
      </c>
      <c r="F6" s="21" t="s">
        <v>696</v>
      </c>
      <c r="G6" s="23" t="s">
        <v>697</v>
      </c>
      <c r="H6" s="683"/>
      <c r="I6" s="33" t="s">
        <v>695</v>
      </c>
      <c r="J6" s="21" t="s">
        <v>696</v>
      </c>
      <c r="K6" s="21" t="s">
        <v>697</v>
      </c>
      <c r="L6" s="622"/>
      <c r="M6" s="21" t="s">
        <v>696</v>
      </c>
      <c r="N6" s="21" t="s">
        <v>697</v>
      </c>
      <c r="O6" s="622"/>
      <c r="P6" s="622"/>
    </row>
    <row r="7" spans="1:16" ht="15.75" customHeight="1">
      <c r="A7" s="21">
        <v>1</v>
      </c>
      <c r="B7" s="26"/>
      <c r="C7" s="26"/>
      <c r="D7" s="21"/>
      <c r="E7" s="42"/>
      <c r="F7" s="30"/>
      <c r="G7" s="27"/>
      <c r="H7" s="28"/>
      <c r="I7" s="120">
        <f>E7</f>
        <v>0</v>
      </c>
      <c r="J7" s="30">
        <f>F7</f>
        <v>0</v>
      </c>
      <c r="K7" s="30">
        <f>G7+H7</f>
        <v>0</v>
      </c>
      <c r="L7" s="42">
        <f>I7</f>
        <v>0</v>
      </c>
      <c r="M7" s="30">
        <f>J7</f>
        <v>0</v>
      </c>
      <c r="N7" s="30">
        <f>K7</f>
        <v>0</v>
      </c>
      <c r="O7" s="30" t="str">
        <f>IF(K7=0,"",(N7-K7)/K7*100)</f>
        <v/>
      </c>
      <c r="P7" s="31"/>
    </row>
    <row r="8" spans="1:16" ht="15.75" customHeight="1">
      <c r="A8" s="21"/>
      <c r="B8" s="26"/>
      <c r="C8" s="26"/>
      <c r="D8" s="21"/>
      <c r="E8" s="42"/>
      <c r="F8" s="30"/>
      <c r="G8" s="27"/>
      <c r="H8" s="28"/>
      <c r="I8" s="120"/>
      <c r="J8" s="30"/>
      <c r="K8" s="30"/>
      <c r="L8" s="42"/>
      <c r="M8" s="30"/>
      <c r="N8" s="30"/>
      <c r="O8" s="30" t="str">
        <f t="shared" ref="O8:O27" si="0">IF(K8=0,"",(N8-K8)/K8*100)</f>
        <v/>
      </c>
      <c r="P8" s="31"/>
    </row>
    <row r="9" spans="1:16" ht="15.75" customHeight="1">
      <c r="A9" s="21"/>
      <c r="B9" s="26"/>
      <c r="C9" s="26"/>
      <c r="D9" s="21"/>
      <c r="E9" s="42"/>
      <c r="F9" s="30"/>
      <c r="G9" s="27"/>
      <c r="H9" s="28"/>
      <c r="I9" s="120"/>
      <c r="J9" s="30"/>
      <c r="K9" s="30"/>
      <c r="L9" s="42"/>
      <c r="M9" s="30"/>
      <c r="N9" s="30"/>
      <c r="O9" s="30" t="str">
        <f t="shared" si="0"/>
        <v/>
      </c>
      <c r="P9" s="31"/>
    </row>
    <row r="10" spans="1:16" ht="15.75" customHeight="1">
      <c r="A10" s="21"/>
      <c r="B10" s="26"/>
      <c r="C10" s="26"/>
      <c r="D10" s="21"/>
      <c r="E10" s="42"/>
      <c r="F10" s="30"/>
      <c r="G10" s="27"/>
      <c r="H10" s="28"/>
      <c r="I10" s="120"/>
      <c r="J10" s="30"/>
      <c r="K10" s="30"/>
      <c r="L10" s="42"/>
      <c r="M10" s="30"/>
      <c r="N10" s="30"/>
      <c r="O10" s="30" t="str">
        <f t="shared" si="0"/>
        <v/>
      </c>
      <c r="P10" s="31"/>
    </row>
    <row r="11" spans="1:16" ht="15.75" customHeight="1">
      <c r="A11" s="21"/>
      <c r="B11" s="26"/>
      <c r="C11" s="26"/>
      <c r="D11" s="21"/>
      <c r="E11" s="42"/>
      <c r="F11" s="30"/>
      <c r="G11" s="27"/>
      <c r="H11" s="28"/>
      <c r="I11" s="120"/>
      <c r="J11" s="30"/>
      <c r="K11" s="30"/>
      <c r="L11" s="42"/>
      <c r="M11" s="30"/>
      <c r="N11" s="30"/>
      <c r="O11" s="30" t="str">
        <f t="shared" si="0"/>
        <v/>
      </c>
      <c r="P11" s="31"/>
    </row>
    <row r="12" spans="1:16" ht="15.75" customHeight="1">
      <c r="A12" s="21"/>
      <c r="B12" s="26"/>
      <c r="C12" s="26"/>
      <c r="D12" s="21"/>
      <c r="E12" s="42"/>
      <c r="F12" s="30"/>
      <c r="G12" s="27"/>
      <c r="H12" s="28"/>
      <c r="I12" s="120"/>
      <c r="J12" s="30"/>
      <c r="K12" s="30"/>
      <c r="L12" s="42"/>
      <c r="M12" s="30"/>
      <c r="N12" s="30"/>
      <c r="O12" s="30" t="str">
        <f t="shared" si="0"/>
        <v/>
      </c>
      <c r="P12" s="31"/>
    </row>
    <row r="13" spans="1:16" ht="15.75" customHeight="1">
      <c r="A13" s="21"/>
      <c r="B13" s="26"/>
      <c r="C13" s="26"/>
      <c r="D13" s="21"/>
      <c r="E13" s="42"/>
      <c r="F13" s="30"/>
      <c r="G13" s="27"/>
      <c r="H13" s="28"/>
      <c r="I13" s="120"/>
      <c r="J13" s="30"/>
      <c r="K13" s="30"/>
      <c r="L13" s="42"/>
      <c r="M13" s="30"/>
      <c r="N13" s="30"/>
      <c r="O13" s="30" t="str">
        <f t="shared" si="0"/>
        <v/>
      </c>
      <c r="P13" s="31"/>
    </row>
    <row r="14" spans="1:16" ht="15.75" customHeight="1">
      <c r="A14" s="21"/>
      <c r="B14" s="26"/>
      <c r="C14" s="26"/>
      <c r="D14" s="21"/>
      <c r="E14" s="42"/>
      <c r="F14" s="30"/>
      <c r="G14" s="27"/>
      <c r="H14" s="28"/>
      <c r="I14" s="120"/>
      <c r="J14" s="30"/>
      <c r="K14" s="30"/>
      <c r="L14" s="42"/>
      <c r="M14" s="30"/>
      <c r="N14" s="30"/>
      <c r="O14" s="30" t="str">
        <f t="shared" si="0"/>
        <v/>
      </c>
      <c r="P14" s="31"/>
    </row>
    <row r="15" spans="1:16" ht="15.75" customHeight="1">
      <c r="A15" s="21"/>
      <c r="B15" s="26"/>
      <c r="C15" s="26"/>
      <c r="D15" s="21"/>
      <c r="E15" s="42"/>
      <c r="F15" s="30"/>
      <c r="G15" s="27"/>
      <c r="H15" s="28"/>
      <c r="I15" s="120"/>
      <c r="J15" s="30"/>
      <c r="K15" s="30"/>
      <c r="L15" s="42"/>
      <c r="M15" s="30"/>
      <c r="N15" s="30"/>
      <c r="O15" s="30" t="str">
        <f t="shared" si="0"/>
        <v/>
      </c>
      <c r="P15" s="31"/>
    </row>
    <row r="16" spans="1:16" ht="15.75" customHeight="1">
      <c r="A16" s="21"/>
      <c r="B16" s="26"/>
      <c r="C16" s="26"/>
      <c r="D16" s="21"/>
      <c r="E16" s="42"/>
      <c r="F16" s="30"/>
      <c r="G16" s="27"/>
      <c r="H16" s="28"/>
      <c r="I16" s="120"/>
      <c r="J16" s="30"/>
      <c r="K16" s="30"/>
      <c r="L16" s="42"/>
      <c r="M16" s="30"/>
      <c r="N16" s="30"/>
      <c r="O16" s="30" t="str">
        <f t="shared" si="0"/>
        <v/>
      </c>
      <c r="P16" s="31"/>
    </row>
    <row r="17" spans="1:16" ht="15.75" customHeight="1">
      <c r="A17" s="21"/>
      <c r="B17" s="26"/>
      <c r="C17" s="26"/>
      <c r="D17" s="21"/>
      <c r="E17" s="42"/>
      <c r="F17" s="30"/>
      <c r="G17" s="27"/>
      <c r="H17" s="28"/>
      <c r="I17" s="120"/>
      <c r="J17" s="30"/>
      <c r="K17" s="30"/>
      <c r="L17" s="42"/>
      <c r="M17" s="30"/>
      <c r="N17" s="30"/>
      <c r="O17" s="30" t="str">
        <f t="shared" si="0"/>
        <v/>
      </c>
      <c r="P17" s="31"/>
    </row>
    <row r="18" spans="1:16" ht="15.75" customHeight="1">
      <c r="A18" s="21"/>
      <c r="B18" s="26"/>
      <c r="C18" s="26"/>
      <c r="D18" s="21"/>
      <c r="E18" s="42"/>
      <c r="F18" s="30"/>
      <c r="G18" s="27"/>
      <c r="H18" s="28"/>
      <c r="I18" s="120"/>
      <c r="J18" s="30"/>
      <c r="K18" s="30"/>
      <c r="L18" s="42"/>
      <c r="M18" s="30"/>
      <c r="N18" s="30"/>
      <c r="O18" s="30" t="str">
        <f t="shared" si="0"/>
        <v/>
      </c>
      <c r="P18" s="31"/>
    </row>
    <row r="19" spans="1:16" ht="15.75" customHeight="1">
      <c r="A19" s="21"/>
      <c r="B19" s="26"/>
      <c r="C19" s="26"/>
      <c r="D19" s="21"/>
      <c r="E19" s="42"/>
      <c r="F19" s="30"/>
      <c r="G19" s="27"/>
      <c r="H19" s="28"/>
      <c r="I19" s="120"/>
      <c r="J19" s="30"/>
      <c r="K19" s="30"/>
      <c r="L19" s="42"/>
      <c r="M19" s="30"/>
      <c r="N19" s="30"/>
      <c r="O19" s="30" t="str">
        <f t="shared" si="0"/>
        <v/>
      </c>
      <c r="P19" s="31"/>
    </row>
    <row r="20" spans="1:16" ht="15.75" customHeight="1">
      <c r="A20" s="21"/>
      <c r="B20" s="26"/>
      <c r="C20" s="26"/>
      <c r="D20" s="21"/>
      <c r="E20" s="42"/>
      <c r="F20" s="30"/>
      <c r="G20" s="27"/>
      <c r="H20" s="28"/>
      <c r="I20" s="120"/>
      <c r="J20" s="30"/>
      <c r="K20" s="30"/>
      <c r="L20" s="42"/>
      <c r="M20" s="30"/>
      <c r="N20" s="30"/>
      <c r="O20" s="30" t="str">
        <f t="shared" si="0"/>
        <v/>
      </c>
      <c r="P20" s="31"/>
    </row>
    <row r="21" spans="1:16" ht="15.75" customHeight="1">
      <c r="A21" s="21"/>
      <c r="B21" s="26"/>
      <c r="C21" s="26"/>
      <c r="D21" s="21"/>
      <c r="E21" s="42"/>
      <c r="F21" s="30"/>
      <c r="G21" s="27"/>
      <c r="H21" s="28"/>
      <c r="I21" s="120"/>
      <c r="J21" s="30"/>
      <c r="K21" s="30"/>
      <c r="L21" s="42"/>
      <c r="M21" s="30"/>
      <c r="N21" s="30"/>
      <c r="O21" s="30" t="str">
        <f t="shared" si="0"/>
        <v/>
      </c>
      <c r="P21" s="31"/>
    </row>
    <row r="22" spans="1:16" ht="15.75" customHeight="1">
      <c r="A22" s="21"/>
      <c r="B22" s="26"/>
      <c r="C22" s="26"/>
      <c r="D22" s="21"/>
      <c r="E22" s="42"/>
      <c r="F22" s="30"/>
      <c r="G22" s="27"/>
      <c r="H22" s="28"/>
      <c r="I22" s="120"/>
      <c r="J22" s="30"/>
      <c r="K22" s="30"/>
      <c r="L22" s="42"/>
      <c r="M22" s="30"/>
      <c r="N22" s="30"/>
      <c r="O22" s="30" t="str">
        <f t="shared" si="0"/>
        <v/>
      </c>
      <c r="P22" s="31"/>
    </row>
    <row r="23" spans="1:16" ht="15.75" customHeight="1">
      <c r="A23" s="21"/>
      <c r="B23" s="26"/>
      <c r="C23" s="26"/>
      <c r="D23" s="21"/>
      <c r="E23" s="42"/>
      <c r="F23" s="30"/>
      <c r="G23" s="27"/>
      <c r="H23" s="28"/>
      <c r="I23" s="120"/>
      <c r="J23" s="30"/>
      <c r="K23" s="30"/>
      <c r="L23" s="42"/>
      <c r="M23" s="30"/>
      <c r="N23" s="30"/>
      <c r="O23" s="30" t="str">
        <f t="shared" si="0"/>
        <v/>
      </c>
      <c r="P23" s="31"/>
    </row>
    <row r="24" spans="1:16" ht="15.75" customHeight="1">
      <c r="A24" s="21"/>
      <c r="B24" s="26"/>
      <c r="C24" s="26"/>
      <c r="D24" s="21"/>
      <c r="E24" s="42"/>
      <c r="F24" s="30"/>
      <c r="G24" s="27"/>
      <c r="H24" s="28"/>
      <c r="I24" s="120"/>
      <c r="J24" s="30"/>
      <c r="K24" s="30"/>
      <c r="L24" s="42"/>
      <c r="M24" s="30"/>
      <c r="N24" s="30"/>
      <c r="O24" s="30" t="str">
        <f t="shared" si="0"/>
        <v/>
      </c>
      <c r="P24" s="31"/>
    </row>
    <row r="25" spans="1:16" ht="15.75" customHeight="1">
      <c r="A25" s="619" t="s">
        <v>627</v>
      </c>
      <c r="B25" s="620"/>
      <c r="C25" s="26"/>
      <c r="D25" s="21"/>
      <c r="E25" s="42"/>
      <c r="F25" s="30"/>
      <c r="G25" s="27">
        <f>SUM(G7:G24)</f>
        <v>0</v>
      </c>
      <c r="H25" s="28"/>
      <c r="I25" s="120"/>
      <c r="J25" s="30"/>
      <c r="K25" s="30">
        <f>SUM(K7:K24)</f>
        <v>0</v>
      </c>
      <c r="L25" s="42"/>
      <c r="M25" s="30"/>
      <c r="N25" s="30">
        <f>SUM(N7:N24)</f>
        <v>0</v>
      </c>
      <c r="O25" s="30" t="str">
        <f t="shared" si="0"/>
        <v/>
      </c>
      <c r="P25" s="31"/>
    </row>
    <row r="26" spans="1:16" ht="15.75" customHeight="1">
      <c r="A26" s="619" t="s">
        <v>1067</v>
      </c>
      <c r="B26" s="620"/>
      <c r="C26" s="26"/>
      <c r="D26" s="21"/>
      <c r="E26" s="42"/>
      <c r="F26" s="30"/>
      <c r="G26" s="27"/>
      <c r="H26" s="28"/>
      <c r="I26" s="120"/>
      <c r="J26" s="30"/>
      <c r="K26" s="30"/>
      <c r="L26" s="42"/>
      <c r="M26" s="30"/>
      <c r="N26" s="30">
        <v>0</v>
      </c>
      <c r="O26" s="30" t="str">
        <f t="shared" si="0"/>
        <v/>
      </c>
      <c r="P26" s="31"/>
    </row>
    <row r="27" spans="1:16" ht="15.75" customHeight="1">
      <c r="A27" s="619" t="s">
        <v>650</v>
      </c>
      <c r="B27" s="620"/>
      <c r="C27" s="33"/>
      <c r="D27" s="31"/>
      <c r="E27" s="42"/>
      <c r="F27" s="30"/>
      <c r="G27" s="27">
        <f>G25-G26</f>
        <v>0</v>
      </c>
      <c r="H27" s="28"/>
      <c r="I27" s="120"/>
      <c r="J27" s="30"/>
      <c r="K27" s="30">
        <f>K25-K26</f>
        <v>0</v>
      </c>
      <c r="L27" s="42"/>
      <c r="M27" s="30"/>
      <c r="N27" s="30">
        <f>N25-N26</f>
        <v>0</v>
      </c>
      <c r="O27" s="30" t="str">
        <f t="shared" si="0"/>
        <v/>
      </c>
      <c r="P27" s="31"/>
    </row>
    <row r="28" spans="1:16" ht="15.75" customHeight="1">
      <c r="A28" s="34" t="e">
        <f>#REF!&amp;#REF!</f>
        <v>#REF!</v>
      </c>
      <c r="M28" s="13" t="e">
        <f>"评估人员："&amp;#REF!</f>
        <v>#REF!</v>
      </c>
    </row>
    <row r="29" spans="1:16" ht="15.75" customHeight="1">
      <c r="A29" s="34" t="e">
        <f>CONCATENATE(#REF!,#REF!,#REF!,#REF!,#REF!,#REF!,#REF!)</f>
        <v>#REF!</v>
      </c>
    </row>
  </sheetData>
  <mergeCells count="16">
    <mergeCell ref="A25:B25"/>
    <mergeCell ref="A26:B26"/>
    <mergeCell ref="A27:B27"/>
    <mergeCell ref="A5:A6"/>
    <mergeCell ref="B5:B6"/>
    <mergeCell ref="A2:P2"/>
    <mergeCell ref="A3:P3"/>
    <mergeCell ref="E5:G5"/>
    <mergeCell ref="I5:K5"/>
    <mergeCell ref="M5:N5"/>
    <mergeCell ref="C5:C6"/>
    <mergeCell ref="D5:D6"/>
    <mergeCell ref="H5:H6"/>
    <mergeCell ref="L5:L6"/>
    <mergeCell ref="O5:O6"/>
    <mergeCell ref="P5:P6"/>
  </mergeCells>
  <phoneticPr fontId="12" type="noConversion"/>
  <hyperlinks>
    <hyperlink ref="A1" location="索引目录!D44" display="返回索引页"/>
    <hyperlink ref="B1" location="非流动资产汇总!B13" display="返回"/>
  </hyperlinks>
  <printOptions horizontalCentered="1"/>
  <pageMargins left="0.35433070866141703" right="0.35433070866141703" top="0.78740157480314998" bottom="0.78740157480314998" header="1.0629921259842501" footer="0.511811023622047"/>
  <pageSetup paperSize="9" scale="86" fitToHeight="0" orientation="landscape"/>
  <headerFooter alignWithMargins="0">
    <oddHeader>&amp;R&amp;"宋体,常规"&amp;10表&amp;"Times New Roman,常规"4-8
&amp;"宋体,常规"共&amp;"Times New Roman,常规"&amp;N&amp;"宋体,常规"页第&amp;"Times New Roman,常规"&amp;P&amp;"宋体,常规"页</oddHead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1">
    <pageSetUpPr fitToPage="1"/>
  </sheetPr>
  <dimension ref="A1:H29"/>
  <sheetViews>
    <sheetView workbookViewId="0">
      <selection activeCell="A2" sqref="A2:L2"/>
    </sheetView>
  </sheetViews>
  <sheetFormatPr defaultColWidth="9" defaultRowHeight="15.75" customHeight="1" outlineLevelCol="1"/>
  <cols>
    <col min="1" max="1" width="7" style="13" customWidth="1"/>
    <col min="2" max="2" width="26.125" style="13" customWidth="1"/>
    <col min="3" max="3" width="13.375" style="46" customWidth="1"/>
    <col min="4" max="5" width="17.125" style="13" customWidth="1" outlineLevel="1"/>
    <col min="6" max="6" width="17.125" style="13" customWidth="1"/>
    <col min="7" max="7" width="16.625" style="13" customWidth="1" outlineLevel="1"/>
    <col min="8" max="8" width="14.375" style="13" customWidth="1"/>
    <col min="9" max="16384" width="9" style="13"/>
  </cols>
  <sheetData>
    <row r="1" spans="1:8">
      <c r="A1" s="98" t="s">
        <v>414</v>
      </c>
      <c r="B1" s="109" t="s">
        <v>782</v>
      </c>
      <c r="C1" s="47"/>
      <c r="D1" s="18"/>
      <c r="E1" s="18"/>
      <c r="F1" s="18"/>
      <c r="G1" s="18"/>
      <c r="H1" s="18"/>
    </row>
    <row r="2" spans="1:8" s="11" customFormat="1" ht="30" customHeight="1">
      <c r="A2" s="607" t="s">
        <v>1068</v>
      </c>
      <c r="B2" s="607"/>
      <c r="C2" s="607"/>
      <c r="D2" s="607"/>
      <c r="E2" s="607"/>
      <c r="F2" s="607"/>
      <c r="G2" s="607"/>
      <c r="H2" s="607"/>
    </row>
    <row r="3" spans="1:8" ht="14.1" customHeight="1">
      <c r="A3" s="608" t="e">
        <f>CONCATENATE(#REF!,#REF!,#REF!,#REF!,#REF!,#REF!,#REF!)</f>
        <v>#REF!</v>
      </c>
      <c r="B3" s="608"/>
      <c r="C3" s="608"/>
      <c r="D3" s="608"/>
      <c r="E3" s="608"/>
      <c r="F3" s="608"/>
      <c r="G3" s="608"/>
      <c r="H3" s="608"/>
    </row>
    <row r="4" spans="1:8" ht="15.75" customHeight="1">
      <c r="A4" s="19" t="e">
        <f>#REF!&amp;#REF!</f>
        <v>#REF!</v>
      </c>
      <c r="H4" s="20" t="s">
        <v>275</v>
      </c>
    </row>
    <row r="5" spans="1:8" s="12" customFormat="1" ht="15.75" customHeight="1">
      <c r="A5" s="21" t="s">
        <v>454</v>
      </c>
      <c r="B5" s="21" t="s">
        <v>1069</v>
      </c>
      <c r="C5" s="48" t="s">
        <v>638</v>
      </c>
      <c r="D5" s="21" t="s">
        <v>456</v>
      </c>
      <c r="E5" s="21" t="s">
        <v>582</v>
      </c>
      <c r="F5" s="51" t="s">
        <v>457</v>
      </c>
      <c r="G5" s="21" t="s">
        <v>458</v>
      </c>
      <c r="H5" s="21" t="s">
        <v>583</v>
      </c>
    </row>
    <row r="6" spans="1:8" ht="15.75" customHeight="1">
      <c r="A6" s="21">
        <v>1</v>
      </c>
      <c r="B6" s="26"/>
      <c r="C6" s="48"/>
      <c r="D6" s="30"/>
      <c r="E6" s="30"/>
      <c r="F6" s="30">
        <f>D6+E6</f>
        <v>0</v>
      </c>
      <c r="G6" s="30">
        <f>F6</f>
        <v>0</v>
      </c>
      <c r="H6" s="31"/>
    </row>
    <row r="7" spans="1:8" ht="15.75" customHeight="1">
      <c r="A7" s="21"/>
      <c r="B7" s="26"/>
      <c r="C7" s="48"/>
      <c r="D7" s="30"/>
      <c r="E7" s="30"/>
      <c r="F7" s="30"/>
      <c r="G7" s="30"/>
      <c r="H7" s="31"/>
    </row>
    <row r="8" spans="1:8" ht="15.75" customHeight="1">
      <c r="A8" s="21"/>
      <c r="B8" s="26"/>
      <c r="C8" s="48"/>
      <c r="D8" s="30"/>
      <c r="E8" s="30"/>
      <c r="F8" s="30"/>
      <c r="G8" s="30"/>
      <c r="H8" s="31"/>
    </row>
    <row r="9" spans="1:8" ht="15.75" customHeight="1">
      <c r="A9" s="21"/>
      <c r="B9" s="26"/>
      <c r="C9" s="48"/>
      <c r="D9" s="30"/>
      <c r="E9" s="30"/>
      <c r="F9" s="30"/>
      <c r="G9" s="30"/>
      <c r="H9" s="31"/>
    </row>
    <row r="10" spans="1:8" ht="15.75" customHeight="1">
      <c r="A10" s="21"/>
      <c r="B10" s="26"/>
      <c r="C10" s="48"/>
      <c r="D10" s="30"/>
      <c r="E10" s="30"/>
      <c r="F10" s="30"/>
      <c r="G10" s="30"/>
      <c r="H10" s="31"/>
    </row>
    <row r="11" spans="1:8" ht="15.75" customHeight="1">
      <c r="A11" s="21"/>
      <c r="B11" s="26"/>
      <c r="C11" s="48"/>
      <c r="D11" s="30"/>
      <c r="E11" s="30"/>
      <c r="F11" s="30"/>
      <c r="G11" s="30"/>
      <c r="H11" s="31"/>
    </row>
    <row r="12" spans="1:8" ht="15.75" customHeight="1">
      <c r="A12" s="21"/>
      <c r="B12" s="26"/>
      <c r="C12" s="48"/>
      <c r="D12" s="30"/>
      <c r="E12" s="30"/>
      <c r="F12" s="30"/>
      <c r="G12" s="30"/>
      <c r="H12" s="31"/>
    </row>
    <row r="13" spans="1:8" ht="15.75" customHeight="1">
      <c r="A13" s="21"/>
      <c r="B13" s="26"/>
      <c r="C13" s="48"/>
      <c r="D13" s="30"/>
      <c r="E13" s="30"/>
      <c r="F13" s="30"/>
      <c r="G13" s="30"/>
      <c r="H13" s="31"/>
    </row>
    <row r="14" spans="1:8" ht="15.75" customHeight="1">
      <c r="A14" s="21"/>
      <c r="B14" s="26"/>
      <c r="C14" s="48"/>
      <c r="D14" s="30"/>
      <c r="E14" s="30"/>
      <c r="F14" s="30"/>
      <c r="G14" s="30"/>
      <c r="H14" s="31"/>
    </row>
    <row r="15" spans="1:8" ht="15.75" customHeight="1">
      <c r="A15" s="21"/>
      <c r="B15" s="26"/>
      <c r="C15" s="48"/>
      <c r="D15" s="30"/>
      <c r="E15" s="30"/>
      <c r="F15" s="30"/>
      <c r="G15" s="30"/>
      <c r="H15" s="31"/>
    </row>
    <row r="16" spans="1:8" ht="15.75" customHeight="1">
      <c r="A16" s="21"/>
      <c r="B16" s="26"/>
      <c r="C16" s="48"/>
      <c r="D16" s="30"/>
      <c r="E16" s="30"/>
      <c r="F16" s="30"/>
      <c r="G16" s="30"/>
      <c r="H16" s="31"/>
    </row>
    <row r="17" spans="1:8" ht="15.75" customHeight="1">
      <c r="A17" s="21"/>
      <c r="B17" s="26"/>
      <c r="C17" s="48"/>
      <c r="D17" s="30"/>
      <c r="E17" s="30"/>
      <c r="F17" s="30"/>
      <c r="G17" s="30"/>
      <c r="H17" s="31"/>
    </row>
    <row r="18" spans="1:8" ht="15.75" customHeight="1">
      <c r="A18" s="21"/>
      <c r="B18" s="26"/>
      <c r="C18" s="48"/>
      <c r="D18" s="30"/>
      <c r="E18" s="30"/>
      <c r="F18" s="30"/>
      <c r="G18" s="30"/>
      <c r="H18" s="31"/>
    </row>
    <row r="19" spans="1:8" ht="15.75" customHeight="1">
      <c r="A19" s="21"/>
      <c r="B19" s="26"/>
      <c r="C19" s="48"/>
      <c r="D19" s="30"/>
      <c r="E19" s="30"/>
      <c r="F19" s="30"/>
      <c r="G19" s="30"/>
      <c r="H19" s="31"/>
    </row>
    <row r="20" spans="1:8" ht="15.75" customHeight="1">
      <c r="A20" s="21"/>
      <c r="B20" s="26"/>
      <c r="C20" s="48"/>
      <c r="D20" s="30"/>
      <c r="E20" s="30"/>
      <c r="F20" s="30"/>
      <c r="G20" s="30"/>
      <c r="H20" s="31"/>
    </row>
    <row r="21" spans="1:8" ht="15.75" customHeight="1">
      <c r="A21" s="21"/>
      <c r="B21" s="26"/>
      <c r="C21" s="48"/>
      <c r="D21" s="30"/>
      <c r="E21" s="30"/>
      <c r="F21" s="30"/>
      <c r="G21" s="30"/>
      <c r="H21" s="31"/>
    </row>
    <row r="22" spans="1:8" ht="15.75" customHeight="1">
      <c r="A22" s="21"/>
      <c r="B22" s="26"/>
      <c r="C22" s="48"/>
      <c r="D22" s="30"/>
      <c r="E22" s="30"/>
      <c r="F22" s="30"/>
      <c r="G22" s="30"/>
      <c r="H22" s="31"/>
    </row>
    <row r="23" spans="1:8" ht="15.75" customHeight="1">
      <c r="A23" s="21"/>
      <c r="B23" s="26"/>
      <c r="C23" s="48"/>
      <c r="D23" s="30"/>
      <c r="E23" s="30"/>
      <c r="F23" s="30"/>
      <c r="G23" s="30"/>
      <c r="H23" s="31"/>
    </row>
    <row r="24" spans="1:8" ht="15.75" customHeight="1">
      <c r="A24" s="21"/>
      <c r="B24" s="26"/>
      <c r="C24" s="48"/>
      <c r="D24" s="30"/>
      <c r="E24" s="30"/>
      <c r="F24" s="30"/>
      <c r="G24" s="30"/>
      <c r="H24" s="31"/>
    </row>
    <row r="25" spans="1:8" ht="15.75" customHeight="1">
      <c r="A25" s="21"/>
      <c r="B25" s="26"/>
      <c r="C25" s="48"/>
      <c r="D25" s="30"/>
      <c r="E25" s="30"/>
      <c r="F25" s="30"/>
      <c r="G25" s="30"/>
      <c r="H25" s="31"/>
    </row>
    <row r="26" spans="1:8" ht="15.75" customHeight="1">
      <c r="A26" s="21"/>
      <c r="B26" s="26"/>
      <c r="C26" s="48"/>
      <c r="D26" s="30"/>
      <c r="E26" s="30"/>
      <c r="F26" s="30"/>
      <c r="G26" s="30"/>
      <c r="H26" s="31"/>
    </row>
    <row r="27" spans="1:8" ht="15.75" customHeight="1">
      <c r="A27" s="619" t="s">
        <v>584</v>
      </c>
      <c r="B27" s="620"/>
      <c r="C27" s="48"/>
      <c r="D27" s="30">
        <f>SUM(D6:D26)</f>
        <v>0</v>
      </c>
      <c r="E27" s="30"/>
      <c r="F27" s="30">
        <f>SUM(F6:F26)</f>
        <v>0</v>
      </c>
      <c r="G27" s="30">
        <f>SUM(G6:G26)</f>
        <v>0</v>
      </c>
      <c r="H27" s="31"/>
    </row>
    <row r="28" spans="1:8" ht="15.75" customHeight="1">
      <c r="A28" s="34" t="e">
        <f>#REF!&amp;#REF!</f>
        <v>#REF!</v>
      </c>
      <c r="G28" s="13" t="e">
        <f>"评估人员："&amp;#REF!</f>
        <v>#REF!</v>
      </c>
    </row>
    <row r="29" spans="1:8" ht="15.75" customHeight="1">
      <c r="A29" s="34" t="e">
        <f>CONCATENATE(#REF!,#REF!,#REF!,#REF!,#REF!,#REF!,#REF!)</f>
        <v>#REF!</v>
      </c>
    </row>
  </sheetData>
  <mergeCells count="3">
    <mergeCell ref="A2:H2"/>
    <mergeCell ref="A3:H3"/>
    <mergeCell ref="A27:B27"/>
  </mergeCells>
  <phoneticPr fontId="12" type="noConversion"/>
  <hyperlinks>
    <hyperlink ref="A1" location="索引目录!D45" display="返回索引页"/>
    <hyperlink ref="B1" location="非流动资产汇总!B14" display="返回"/>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Roman,常规"4-9
&amp;"宋体,常规"共&amp;"Times New Roman,常规"&amp;N&amp;"宋体,常规"页第&amp;"Times New Roman,常规"&amp;P&amp;"宋体,常规"页</oddHeader>
  </headerFooter>
  <legacy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4">
    <pageSetUpPr fitToPage="1"/>
  </sheetPr>
  <dimension ref="A1:W29"/>
  <sheetViews>
    <sheetView workbookViewId="0">
      <selection activeCell="A2" sqref="A2:W2"/>
    </sheetView>
  </sheetViews>
  <sheetFormatPr defaultColWidth="9" defaultRowHeight="15.75" customHeight="1" outlineLevelCol="1"/>
  <cols>
    <col min="1" max="1" width="4.375" style="13" customWidth="1"/>
    <col min="2" max="2" width="8" style="13" customWidth="1"/>
    <col min="3" max="3" width="11" style="13" customWidth="1"/>
    <col min="4" max="4" width="9" style="13"/>
    <col min="5" max="5" width="8" style="13" customWidth="1" outlineLevel="1"/>
    <col min="6" max="6" width="9" style="13"/>
    <col min="7" max="9" width="4.375" style="13" customWidth="1"/>
    <col min="10" max="10" width="6.5" style="13" customWidth="1"/>
    <col min="11" max="11" width="4.75" style="13" customWidth="1"/>
    <col min="12" max="12" width="6.375" style="13" customWidth="1"/>
    <col min="13" max="16" width="11" style="13" customWidth="1" outlineLevel="1"/>
    <col min="17" max="18" width="11" style="13" customWidth="1"/>
    <col min="19" max="19" width="11" style="13" customWidth="1" outlineLevel="1"/>
    <col min="20" max="20" width="7" style="13" customWidth="1" outlineLevel="1"/>
    <col min="21" max="21" width="11" style="13" customWidth="1" outlineLevel="1"/>
    <col min="22" max="22" width="5.125" style="13" customWidth="1" outlineLevel="1"/>
    <col min="23" max="23" width="5.5" style="13" customWidth="1"/>
    <col min="24" max="16384" width="9" style="13"/>
  </cols>
  <sheetData>
    <row r="1" spans="1:23">
      <c r="A1" s="15" t="s">
        <v>414</v>
      </c>
      <c r="B1" s="106" t="s">
        <v>782</v>
      </c>
      <c r="C1" s="18"/>
      <c r="D1" s="18"/>
      <c r="E1" s="18"/>
      <c r="F1" s="18"/>
      <c r="G1" s="18"/>
      <c r="H1" s="18"/>
      <c r="I1" s="18"/>
      <c r="J1" s="18"/>
      <c r="K1" s="18"/>
      <c r="L1" s="18"/>
      <c r="M1" s="18"/>
      <c r="N1" s="18"/>
      <c r="O1" s="18"/>
      <c r="P1" s="18"/>
      <c r="Q1" s="18"/>
      <c r="R1" s="18"/>
      <c r="S1" s="18"/>
      <c r="T1" s="18"/>
      <c r="U1" s="18"/>
      <c r="V1" s="18"/>
      <c r="W1" s="18"/>
    </row>
    <row r="2" spans="1:23" s="11" customFormat="1" ht="30" customHeight="1">
      <c r="A2" s="607" t="s">
        <v>1070</v>
      </c>
      <c r="B2" s="607"/>
      <c r="C2" s="607"/>
      <c r="D2" s="607"/>
      <c r="E2" s="607"/>
      <c r="F2" s="607"/>
      <c r="G2" s="607"/>
      <c r="H2" s="607"/>
      <c r="I2" s="607"/>
      <c r="J2" s="607"/>
      <c r="K2" s="607"/>
      <c r="L2" s="607"/>
      <c r="M2" s="607"/>
      <c r="N2" s="607"/>
      <c r="O2" s="607"/>
      <c r="P2" s="607"/>
      <c r="Q2" s="607"/>
      <c r="R2" s="607"/>
      <c r="S2" s="607"/>
      <c r="T2" s="607"/>
      <c r="U2" s="607"/>
      <c r="V2" s="607"/>
      <c r="W2" s="607"/>
    </row>
    <row r="3" spans="1:23" ht="14.1" customHeight="1">
      <c r="A3" s="608" t="e">
        <f>CONCATENATE(#REF!,#REF!,#REF!,#REF!,#REF!,#REF!,#REF!)</f>
        <v>#REF!</v>
      </c>
      <c r="B3" s="608"/>
      <c r="C3" s="608"/>
      <c r="D3" s="608"/>
      <c r="E3" s="608"/>
      <c r="F3" s="608"/>
      <c r="G3" s="608"/>
      <c r="H3" s="608"/>
      <c r="I3" s="618"/>
      <c r="J3" s="618"/>
      <c r="K3" s="618"/>
      <c r="L3" s="618"/>
      <c r="M3" s="618"/>
      <c r="N3" s="618"/>
      <c r="O3" s="618"/>
      <c r="P3" s="618"/>
      <c r="Q3" s="618"/>
      <c r="R3" s="618"/>
      <c r="S3" s="618"/>
      <c r="T3" s="618"/>
      <c r="U3" s="618"/>
      <c r="V3" s="618"/>
      <c r="W3" s="618"/>
    </row>
    <row r="4" spans="1:23" ht="15.75" customHeight="1">
      <c r="A4" s="19" t="e">
        <f>#REF!&amp;#REF!</f>
        <v>#REF!</v>
      </c>
      <c r="W4" s="20" t="s">
        <v>275</v>
      </c>
    </row>
    <row r="5" spans="1:23" s="12" customFormat="1" ht="15.75" customHeight="1">
      <c r="A5" s="622" t="s">
        <v>454</v>
      </c>
      <c r="B5" s="622" t="s">
        <v>690</v>
      </c>
      <c r="C5" s="622" t="s">
        <v>733</v>
      </c>
      <c r="D5" s="622" t="s">
        <v>734</v>
      </c>
      <c r="E5" s="638" t="s">
        <v>735</v>
      </c>
      <c r="F5" s="639" t="s">
        <v>736</v>
      </c>
      <c r="G5" s="639" t="s">
        <v>693</v>
      </c>
      <c r="H5" s="639" t="s">
        <v>695</v>
      </c>
      <c r="I5" s="639" t="s">
        <v>737</v>
      </c>
      <c r="J5" s="639" t="s">
        <v>738</v>
      </c>
      <c r="K5" s="639" t="s">
        <v>739</v>
      </c>
      <c r="L5" s="639" t="s">
        <v>740</v>
      </c>
      <c r="M5" s="622" t="s">
        <v>456</v>
      </c>
      <c r="N5" s="623"/>
      <c r="O5" s="643" t="s">
        <v>582</v>
      </c>
      <c r="P5" s="620"/>
      <c r="Q5" s="677" t="s">
        <v>457</v>
      </c>
      <c r="R5" s="642"/>
      <c r="S5" s="622" t="s">
        <v>458</v>
      </c>
      <c r="T5" s="622"/>
      <c r="U5" s="622"/>
      <c r="V5" s="639" t="s">
        <v>460</v>
      </c>
      <c r="W5" s="639" t="s">
        <v>583</v>
      </c>
    </row>
    <row r="6" spans="1:23" s="12" customFormat="1" ht="15.75" customHeight="1">
      <c r="A6" s="622"/>
      <c r="B6" s="622"/>
      <c r="C6" s="622"/>
      <c r="D6" s="622"/>
      <c r="E6" s="638"/>
      <c r="F6" s="622"/>
      <c r="G6" s="622"/>
      <c r="H6" s="622"/>
      <c r="I6" s="622"/>
      <c r="J6" s="622"/>
      <c r="K6" s="622"/>
      <c r="L6" s="622"/>
      <c r="M6" s="21" t="s">
        <v>839</v>
      </c>
      <c r="N6" s="23" t="s">
        <v>840</v>
      </c>
      <c r="O6" s="117" t="s">
        <v>839</v>
      </c>
      <c r="P6" s="21" t="s">
        <v>840</v>
      </c>
      <c r="Q6" s="33" t="s">
        <v>839</v>
      </c>
      <c r="R6" s="21" t="s">
        <v>840</v>
      </c>
      <c r="S6" s="21" t="s">
        <v>839</v>
      </c>
      <c r="T6" s="21" t="s">
        <v>731</v>
      </c>
      <c r="U6" s="21" t="s">
        <v>840</v>
      </c>
      <c r="V6" s="622"/>
      <c r="W6" s="622"/>
    </row>
    <row r="7" spans="1:23" ht="15.75" customHeight="1">
      <c r="A7" s="21">
        <v>1</v>
      </c>
      <c r="B7" s="26"/>
      <c r="C7" s="26"/>
      <c r="D7" s="21"/>
      <c r="E7" s="118"/>
      <c r="F7" s="26"/>
      <c r="G7" s="21"/>
      <c r="H7" s="21"/>
      <c r="I7" s="48"/>
      <c r="J7" s="48"/>
      <c r="K7" s="48"/>
      <c r="L7" s="48"/>
      <c r="M7" s="30"/>
      <c r="N7" s="27"/>
      <c r="O7" s="28"/>
      <c r="P7" s="29"/>
      <c r="Q7" s="29">
        <f>M7+O7</f>
        <v>0</v>
      </c>
      <c r="R7" s="29">
        <f>N7+P7</f>
        <v>0</v>
      </c>
      <c r="S7" s="30"/>
      <c r="T7" s="21"/>
      <c r="U7" s="30">
        <f>ROUND(S7*T7/100,0)</f>
        <v>0</v>
      </c>
      <c r="V7" s="30" t="str">
        <f>IF(R7=0,"",(U7-R7)/R7*100)</f>
        <v/>
      </c>
      <c r="W7" s="31"/>
    </row>
    <row r="8" spans="1:23" ht="15.75" customHeight="1">
      <c r="A8" s="21"/>
      <c r="B8" s="26"/>
      <c r="C8" s="26"/>
      <c r="D8" s="21"/>
      <c r="E8" s="118"/>
      <c r="F8" s="26"/>
      <c r="G8" s="21"/>
      <c r="H8" s="21"/>
      <c r="I8" s="48"/>
      <c r="J8" s="48"/>
      <c r="K8" s="48"/>
      <c r="L8" s="48"/>
      <c r="M8" s="30"/>
      <c r="N8" s="27"/>
      <c r="O8" s="28"/>
      <c r="P8" s="29"/>
      <c r="Q8" s="29"/>
      <c r="R8" s="30"/>
      <c r="S8" s="30"/>
      <c r="T8" s="21"/>
      <c r="U8" s="30"/>
      <c r="V8" s="30"/>
      <c r="W8" s="31"/>
    </row>
    <row r="9" spans="1:23" ht="15.75" customHeight="1">
      <c r="A9" s="21"/>
      <c r="B9" s="26"/>
      <c r="C9" s="26"/>
      <c r="D9" s="21"/>
      <c r="E9" s="118"/>
      <c r="F9" s="26"/>
      <c r="G9" s="21"/>
      <c r="H9" s="21"/>
      <c r="I9" s="48"/>
      <c r="J9" s="48"/>
      <c r="K9" s="48"/>
      <c r="L9" s="48"/>
      <c r="M9" s="30"/>
      <c r="N9" s="27"/>
      <c r="O9" s="28"/>
      <c r="P9" s="29"/>
      <c r="Q9" s="29"/>
      <c r="R9" s="30"/>
      <c r="S9" s="30"/>
      <c r="T9" s="21"/>
      <c r="U9" s="30"/>
      <c r="V9" s="30"/>
      <c r="W9" s="31"/>
    </row>
    <row r="10" spans="1:23" ht="15.75" customHeight="1">
      <c r="A10" s="21"/>
      <c r="B10" s="26"/>
      <c r="C10" s="26"/>
      <c r="D10" s="21"/>
      <c r="E10" s="118"/>
      <c r="F10" s="26"/>
      <c r="G10" s="21"/>
      <c r="H10" s="21"/>
      <c r="I10" s="48"/>
      <c r="J10" s="48"/>
      <c r="K10" s="48"/>
      <c r="L10" s="48"/>
      <c r="M10" s="30"/>
      <c r="N10" s="27"/>
      <c r="O10" s="28"/>
      <c r="P10" s="29"/>
      <c r="Q10" s="29"/>
      <c r="R10" s="30"/>
      <c r="S10" s="30"/>
      <c r="T10" s="21"/>
      <c r="U10" s="30"/>
      <c r="V10" s="30"/>
      <c r="W10" s="31"/>
    </row>
    <row r="11" spans="1:23" ht="15.75" customHeight="1">
      <c r="A11" s="21"/>
      <c r="B11" s="26"/>
      <c r="C11" s="26"/>
      <c r="D11" s="21"/>
      <c r="E11" s="118"/>
      <c r="F11" s="26"/>
      <c r="G11" s="21"/>
      <c r="H11" s="21"/>
      <c r="I11" s="48"/>
      <c r="J11" s="48"/>
      <c r="K11" s="48"/>
      <c r="L11" s="48"/>
      <c r="M11" s="30"/>
      <c r="N11" s="27"/>
      <c r="O11" s="28"/>
      <c r="P11" s="29"/>
      <c r="Q11" s="29"/>
      <c r="R11" s="30"/>
      <c r="S11" s="30"/>
      <c r="T11" s="21"/>
      <c r="U11" s="30"/>
      <c r="V11" s="30"/>
      <c r="W11" s="31"/>
    </row>
    <row r="12" spans="1:23" ht="15.75" customHeight="1">
      <c r="A12" s="21"/>
      <c r="B12" s="26"/>
      <c r="C12" s="26"/>
      <c r="D12" s="21"/>
      <c r="E12" s="118"/>
      <c r="F12" s="26"/>
      <c r="G12" s="21"/>
      <c r="H12" s="21"/>
      <c r="I12" s="48"/>
      <c r="J12" s="48"/>
      <c r="K12" s="48"/>
      <c r="L12" s="48"/>
      <c r="M12" s="30"/>
      <c r="N12" s="27"/>
      <c r="O12" s="28"/>
      <c r="P12" s="29"/>
      <c r="Q12" s="29"/>
      <c r="R12" s="30"/>
      <c r="S12" s="30"/>
      <c r="T12" s="21"/>
      <c r="U12" s="30"/>
      <c r="V12" s="30"/>
      <c r="W12" s="31"/>
    </row>
    <row r="13" spans="1:23" ht="15.75" customHeight="1">
      <c r="A13" s="21"/>
      <c r="B13" s="26"/>
      <c r="C13" s="26"/>
      <c r="D13" s="21"/>
      <c r="E13" s="118"/>
      <c r="F13" s="26"/>
      <c r="G13" s="21"/>
      <c r="H13" s="21"/>
      <c r="I13" s="48"/>
      <c r="J13" s="48"/>
      <c r="K13" s="48"/>
      <c r="L13" s="48"/>
      <c r="M13" s="30"/>
      <c r="N13" s="27"/>
      <c r="O13" s="28"/>
      <c r="P13" s="29"/>
      <c r="Q13" s="29"/>
      <c r="R13" s="30"/>
      <c r="S13" s="30"/>
      <c r="T13" s="21"/>
      <c r="U13" s="30"/>
      <c r="V13" s="30"/>
      <c r="W13" s="31"/>
    </row>
    <row r="14" spans="1:23" ht="15.75" customHeight="1">
      <c r="A14" s="21"/>
      <c r="B14" s="26"/>
      <c r="C14" s="26"/>
      <c r="D14" s="21"/>
      <c r="E14" s="118"/>
      <c r="F14" s="26"/>
      <c r="G14" s="21"/>
      <c r="H14" s="21"/>
      <c r="I14" s="48"/>
      <c r="J14" s="48"/>
      <c r="K14" s="48"/>
      <c r="L14" s="48"/>
      <c r="M14" s="30"/>
      <c r="N14" s="27"/>
      <c r="O14" s="28"/>
      <c r="P14" s="29"/>
      <c r="Q14" s="29"/>
      <c r="R14" s="30"/>
      <c r="S14" s="30"/>
      <c r="T14" s="21"/>
      <c r="U14" s="30"/>
      <c r="V14" s="30"/>
      <c r="W14" s="31"/>
    </row>
    <row r="15" spans="1:23" ht="15.75" customHeight="1">
      <c r="A15" s="21"/>
      <c r="B15" s="26"/>
      <c r="C15" s="26"/>
      <c r="D15" s="21"/>
      <c r="E15" s="118"/>
      <c r="F15" s="26"/>
      <c r="G15" s="21"/>
      <c r="H15" s="21"/>
      <c r="I15" s="48"/>
      <c r="J15" s="48"/>
      <c r="K15" s="48"/>
      <c r="L15" s="48"/>
      <c r="M15" s="30"/>
      <c r="N15" s="27"/>
      <c r="O15" s="28"/>
      <c r="P15" s="29"/>
      <c r="Q15" s="29"/>
      <c r="R15" s="30"/>
      <c r="S15" s="30"/>
      <c r="T15" s="21"/>
      <c r="U15" s="30"/>
      <c r="V15" s="30"/>
      <c r="W15" s="31"/>
    </row>
    <row r="16" spans="1:23" ht="15.75" customHeight="1">
      <c r="A16" s="21"/>
      <c r="B16" s="26"/>
      <c r="C16" s="26"/>
      <c r="D16" s="21"/>
      <c r="E16" s="118"/>
      <c r="F16" s="26"/>
      <c r="G16" s="21"/>
      <c r="H16" s="21"/>
      <c r="I16" s="48"/>
      <c r="J16" s="48"/>
      <c r="K16" s="48"/>
      <c r="L16" s="48"/>
      <c r="M16" s="30"/>
      <c r="N16" s="27"/>
      <c r="O16" s="28"/>
      <c r="P16" s="29"/>
      <c r="Q16" s="29"/>
      <c r="R16" s="30"/>
      <c r="S16" s="30"/>
      <c r="T16" s="21"/>
      <c r="U16" s="30"/>
      <c r="V16" s="30"/>
      <c r="W16" s="31"/>
    </row>
    <row r="17" spans="1:23" ht="15.75" customHeight="1">
      <c r="A17" s="21"/>
      <c r="B17" s="26"/>
      <c r="C17" s="26"/>
      <c r="D17" s="21"/>
      <c r="E17" s="118"/>
      <c r="F17" s="26"/>
      <c r="G17" s="21"/>
      <c r="H17" s="21"/>
      <c r="I17" s="48"/>
      <c r="J17" s="48"/>
      <c r="K17" s="48"/>
      <c r="L17" s="48"/>
      <c r="M17" s="30"/>
      <c r="N17" s="27"/>
      <c r="O17" s="28"/>
      <c r="P17" s="29"/>
      <c r="Q17" s="29"/>
      <c r="R17" s="30"/>
      <c r="S17" s="30"/>
      <c r="T17" s="21"/>
      <c r="U17" s="30"/>
      <c r="V17" s="30"/>
      <c r="W17" s="31"/>
    </row>
    <row r="18" spans="1:23" ht="15.75" customHeight="1">
      <c r="A18" s="21"/>
      <c r="B18" s="26"/>
      <c r="C18" s="26"/>
      <c r="D18" s="21"/>
      <c r="E18" s="118"/>
      <c r="F18" s="26"/>
      <c r="G18" s="21"/>
      <c r="H18" s="21"/>
      <c r="I18" s="48"/>
      <c r="J18" s="48"/>
      <c r="K18" s="48"/>
      <c r="L18" s="48"/>
      <c r="M18" s="30"/>
      <c r="N18" s="27"/>
      <c r="O18" s="28"/>
      <c r="P18" s="29"/>
      <c r="Q18" s="29"/>
      <c r="R18" s="30"/>
      <c r="S18" s="30"/>
      <c r="T18" s="21"/>
      <c r="U18" s="30"/>
      <c r="V18" s="30"/>
      <c r="W18" s="31"/>
    </row>
    <row r="19" spans="1:23" ht="15.75" customHeight="1">
      <c r="A19" s="21"/>
      <c r="B19" s="26"/>
      <c r="C19" s="26"/>
      <c r="D19" s="21"/>
      <c r="E19" s="118"/>
      <c r="F19" s="26"/>
      <c r="G19" s="21"/>
      <c r="H19" s="21"/>
      <c r="I19" s="48"/>
      <c r="J19" s="48"/>
      <c r="K19" s="48"/>
      <c r="L19" s="48"/>
      <c r="M19" s="30"/>
      <c r="N19" s="27"/>
      <c r="O19" s="28"/>
      <c r="P19" s="29"/>
      <c r="Q19" s="29"/>
      <c r="R19" s="30"/>
      <c r="S19" s="30"/>
      <c r="T19" s="21"/>
      <c r="U19" s="30"/>
      <c r="V19" s="30"/>
      <c r="W19" s="31"/>
    </row>
    <row r="20" spans="1:23" ht="15.75" customHeight="1">
      <c r="A20" s="21"/>
      <c r="B20" s="26"/>
      <c r="C20" s="26"/>
      <c r="D20" s="21"/>
      <c r="E20" s="118"/>
      <c r="F20" s="26"/>
      <c r="G20" s="21"/>
      <c r="H20" s="21"/>
      <c r="I20" s="48"/>
      <c r="J20" s="48"/>
      <c r="K20" s="48"/>
      <c r="L20" s="48"/>
      <c r="M20" s="30"/>
      <c r="N20" s="27"/>
      <c r="O20" s="28"/>
      <c r="P20" s="29"/>
      <c r="Q20" s="29"/>
      <c r="R20" s="30"/>
      <c r="S20" s="30"/>
      <c r="T20" s="21"/>
      <c r="U20" s="30"/>
      <c r="V20" s="30"/>
      <c r="W20" s="31"/>
    </row>
    <row r="21" spans="1:23" ht="15.75" customHeight="1">
      <c r="A21" s="21"/>
      <c r="B21" s="26"/>
      <c r="C21" s="26"/>
      <c r="D21" s="21"/>
      <c r="E21" s="118"/>
      <c r="F21" s="26"/>
      <c r="G21" s="21"/>
      <c r="H21" s="21"/>
      <c r="I21" s="48"/>
      <c r="J21" s="48"/>
      <c r="K21" s="48"/>
      <c r="L21" s="48"/>
      <c r="M21" s="30"/>
      <c r="N21" s="27"/>
      <c r="O21" s="28"/>
      <c r="P21" s="29"/>
      <c r="Q21" s="29"/>
      <c r="R21" s="30"/>
      <c r="S21" s="30"/>
      <c r="T21" s="21"/>
      <c r="U21" s="30"/>
      <c r="V21" s="30"/>
      <c r="W21" s="31"/>
    </row>
    <row r="22" spans="1:23" ht="15.75" customHeight="1">
      <c r="A22" s="21"/>
      <c r="B22" s="26"/>
      <c r="C22" s="26"/>
      <c r="D22" s="21"/>
      <c r="E22" s="118"/>
      <c r="F22" s="26"/>
      <c r="G22" s="21"/>
      <c r="H22" s="21"/>
      <c r="I22" s="48"/>
      <c r="J22" s="48"/>
      <c r="K22" s="48"/>
      <c r="L22" s="48"/>
      <c r="M22" s="30"/>
      <c r="N22" s="27"/>
      <c r="O22" s="28"/>
      <c r="P22" s="29"/>
      <c r="Q22" s="29"/>
      <c r="R22" s="30"/>
      <c r="S22" s="30"/>
      <c r="T22" s="21"/>
      <c r="U22" s="30"/>
      <c r="V22" s="30"/>
      <c r="W22" s="31"/>
    </row>
    <row r="23" spans="1:23" ht="15.75" customHeight="1">
      <c r="A23" s="21"/>
      <c r="B23" s="26"/>
      <c r="C23" s="26"/>
      <c r="D23" s="21"/>
      <c r="E23" s="118"/>
      <c r="F23" s="26"/>
      <c r="G23" s="21"/>
      <c r="H23" s="21"/>
      <c r="I23" s="48"/>
      <c r="J23" s="48"/>
      <c r="K23" s="48"/>
      <c r="L23" s="48"/>
      <c r="M23" s="30"/>
      <c r="N23" s="27"/>
      <c r="O23" s="28"/>
      <c r="P23" s="29"/>
      <c r="Q23" s="29"/>
      <c r="R23" s="30"/>
      <c r="S23" s="30"/>
      <c r="T23" s="21"/>
      <c r="U23" s="30"/>
      <c r="V23" s="30"/>
      <c r="W23" s="31"/>
    </row>
    <row r="24" spans="1:23" ht="15.75" customHeight="1">
      <c r="A24" s="21"/>
      <c r="B24" s="26"/>
      <c r="C24" s="26"/>
      <c r="D24" s="21"/>
      <c r="E24" s="118"/>
      <c r="F24" s="26"/>
      <c r="G24" s="21"/>
      <c r="H24" s="21"/>
      <c r="I24" s="48"/>
      <c r="J24" s="48"/>
      <c r="K24" s="48"/>
      <c r="L24" s="48"/>
      <c r="M24" s="30"/>
      <c r="N24" s="27"/>
      <c r="O24" s="28"/>
      <c r="P24" s="29"/>
      <c r="Q24" s="29"/>
      <c r="R24" s="30"/>
      <c r="S24" s="30"/>
      <c r="T24" s="21"/>
      <c r="U24" s="30"/>
      <c r="V24" s="30"/>
      <c r="W24" s="31"/>
    </row>
    <row r="25" spans="1:23" ht="15.75" customHeight="1">
      <c r="A25" s="622" t="s">
        <v>627</v>
      </c>
      <c r="B25" s="622"/>
      <c r="C25" s="622"/>
      <c r="D25" s="21"/>
      <c r="E25" s="118"/>
      <c r="F25" s="26"/>
      <c r="G25" s="21"/>
      <c r="H25" s="21"/>
      <c r="I25" s="48"/>
      <c r="J25" s="48"/>
      <c r="K25" s="48"/>
      <c r="L25" s="48"/>
      <c r="M25" s="30">
        <f>SUM(M7:M24)</f>
        <v>0</v>
      </c>
      <c r="N25" s="27">
        <f t="shared" ref="N25:U25" si="0">SUM(N7:N24)</f>
        <v>0</v>
      </c>
      <c r="O25" s="28"/>
      <c r="P25" s="29"/>
      <c r="Q25" s="29">
        <f t="shared" si="0"/>
        <v>0</v>
      </c>
      <c r="R25" s="30">
        <f t="shared" si="0"/>
        <v>0</v>
      </c>
      <c r="S25" s="30">
        <f t="shared" si="0"/>
        <v>0</v>
      </c>
      <c r="T25" s="21"/>
      <c r="U25" s="30">
        <f t="shared" si="0"/>
        <v>0</v>
      </c>
      <c r="V25" s="30" t="str">
        <f>IF(R25=0,"",(U25-R25)/R25*100)</f>
        <v/>
      </c>
      <c r="W25" s="31"/>
    </row>
    <row r="26" spans="1:23" ht="15.75" customHeight="1">
      <c r="A26" s="622" t="s">
        <v>1071</v>
      </c>
      <c r="B26" s="622"/>
      <c r="C26" s="622"/>
      <c r="D26" s="21"/>
      <c r="E26" s="118"/>
      <c r="F26" s="31"/>
      <c r="G26" s="21"/>
      <c r="H26" s="21"/>
      <c r="I26" s="48"/>
      <c r="J26" s="48"/>
      <c r="K26" s="48"/>
      <c r="L26" s="48"/>
      <c r="M26" s="30"/>
      <c r="N26" s="27"/>
      <c r="O26" s="28"/>
      <c r="P26" s="29"/>
      <c r="Q26" s="29"/>
      <c r="R26" s="30"/>
      <c r="S26" s="30"/>
      <c r="T26" s="21"/>
      <c r="U26" s="30">
        <v>0</v>
      </c>
      <c r="V26" s="30" t="str">
        <f>IF(R26=0,"",(U26-R26)/R26*100)</f>
        <v/>
      </c>
      <c r="W26" s="31"/>
    </row>
    <row r="27" spans="1:23" ht="15.75" customHeight="1">
      <c r="A27" s="622" t="s">
        <v>650</v>
      </c>
      <c r="B27" s="622"/>
      <c r="C27" s="622"/>
      <c r="D27" s="21"/>
      <c r="E27" s="119"/>
      <c r="F27" s="21"/>
      <c r="G27" s="21"/>
      <c r="H27" s="21"/>
      <c r="I27" s="48"/>
      <c r="J27" s="48"/>
      <c r="K27" s="48"/>
      <c r="L27" s="48"/>
      <c r="M27" s="30">
        <f>M25-M26</f>
        <v>0</v>
      </c>
      <c r="N27" s="27">
        <f t="shared" ref="N27:U27" si="1">N25-N26</f>
        <v>0</v>
      </c>
      <c r="O27" s="28"/>
      <c r="P27" s="29"/>
      <c r="Q27" s="29">
        <f t="shared" si="1"/>
        <v>0</v>
      </c>
      <c r="R27" s="30">
        <f t="shared" si="1"/>
        <v>0</v>
      </c>
      <c r="S27" s="30">
        <f t="shared" si="1"/>
        <v>0</v>
      </c>
      <c r="T27" s="21"/>
      <c r="U27" s="30">
        <f t="shared" si="1"/>
        <v>0</v>
      </c>
      <c r="V27" s="30" t="str">
        <f>IF(R27=0,"",(U27-R27)/R27*100)</f>
        <v/>
      </c>
      <c r="W27" s="31"/>
    </row>
    <row r="28" spans="1:23" ht="15.75" customHeight="1">
      <c r="A28" s="34" t="e">
        <f>#REF!&amp;#REF!</f>
        <v>#REF!</v>
      </c>
      <c r="S28" s="13" t="e">
        <f>"评估人员："&amp;#REF!</f>
        <v>#REF!</v>
      </c>
    </row>
    <row r="29" spans="1:23" ht="15.75" customHeight="1">
      <c r="A29" s="34" t="e">
        <f>CONCATENATE(#REF!,#REF!,#REF!,#REF!,#REF!,#REF!,#REF!)</f>
        <v>#REF!</v>
      </c>
    </row>
  </sheetData>
  <mergeCells count="23">
    <mergeCell ref="W5:W6"/>
    <mergeCell ref="A25:C25"/>
    <mergeCell ref="A26:C26"/>
    <mergeCell ref="A27:C27"/>
    <mergeCell ref="A5:A6"/>
    <mergeCell ref="B5:B6"/>
    <mergeCell ref="C5:C6"/>
    <mergeCell ref="A2:W2"/>
    <mergeCell ref="A3:W3"/>
    <mergeCell ref="M5:N5"/>
    <mergeCell ref="O5:P5"/>
    <mergeCell ref="Q5:R5"/>
    <mergeCell ref="S5:U5"/>
    <mergeCell ref="D5:D6"/>
    <mergeCell ref="E5:E6"/>
    <mergeCell ref="F5:F6"/>
    <mergeCell ref="G5:G6"/>
    <mergeCell ref="H5:H6"/>
    <mergeCell ref="I5:I6"/>
    <mergeCell ref="J5:J6"/>
    <mergeCell ref="K5:K6"/>
    <mergeCell ref="L5:L6"/>
    <mergeCell ref="V5:V6"/>
  </mergeCells>
  <phoneticPr fontId="12" type="noConversion"/>
  <hyperlinks>
    <hyperlink ref="A1" location="索引目录!D46" display="返回索引页"/>
    <hyperlink ref="B1" location="非流动资产汇总!B15" display="返回"/>
  </hyperlinks>
  <printOptions horizontalCentered="1"/>
  <pageMargins left="0.35433070866141703" right="0.35433070866141703" top="0.78740157480314998" bottom="0.78740157480314998" header="0.94488188976377996" footer="0.511811023622047"/>
  <pageSetup paperSize="9" scale="70" fitToHeight="0" orientation="landscape"/>
  <headerFooter alignWithMargins="0">
    <oddHeader>&amp;R&amp;"宋体,常规"&amp;10表&amp;"Times New Roman,常规"4-10
&amp;"宋体,常规"共&amp;"Times New Roman,常规"&amp;N&amp;"宋体,常规"页第&amp;"Times New Roman,常规"&amp;P&amp;"宋体,常规"页</oddHeader>
  </headerFooter>
  <legacy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5">
    <pageSetUpPr fitToPage="1"/>
  </sheetPr>
  <dimension ref="A1:U29"/>
  <sheetViews>
    <sheetView workbookViewId="0">
      <selection activeCell="A2" sqref="A2:U2"/>
    </sheetView>
  </sheetViews>
  <sheetFormatPr defaultColWidth="9" defaultRowHeight="15.75" customHeight="1" outlineLevelCol="1"/>
  <cols>
    <col min="1" max="1" width="4.375" style="13" customWidth="1"/>
    <col min="2" max="3" width="6.875" style="13" customWidth="1"/>
    <col min="4" max="4" width="11" style="13" customWidth="1"/>
    <col min="5" max="5" width="9" style="13"/>
    <col min="6" max="6" width="8" style="13" customWidth="1" outlineLevel="1"/>
    <col min="7" max="7" width="9" style="13"/>
    <col min="8" max="8" width="6.375" style="13" customWidth="1"/>
    <col min="9" max="10" width="4.375" style="13" customWidth="1"/>
    <col min="11" max="14" width="11" style="13" customWidth="1" outlineLevel="1"/>
    <col min="15" max="16" width="11" style="13" customWidth="1"/>
    <col min="17" max="17" width="11" style="13" customWidth="1" outlineLevel="1"/>
    <col min="18" max="18" width="7" style="13" customWidth="1" outlineLevel="1"/>
    <col min="19" max="19" width="11" style="13" customWidth="1" outlineLevel="1"/>
    <col min="20" max="20" width="5.125" style="13" customWidth="1" outlineLevel="1"/>
    <col min="21" max="21" width="5.5" style="13" customWidth="1"/>
    <col min="22" max="16384" width="9" style="13"/>
  </cols>
  <sheetData>
    <row r="1" spans="1:21">
      <c r="A1" s="15" t="s">
        <v>414</v>
      </c>
      <c r="B1" s="106" t="s">
        <v>782</v>
      </c>
      <c r="C1" s="16"/>
      <c r="D1" s="18"/>
      <c r="E1" s="18"/>
      <c r="F1" s="18"/>
      <c r="G1" s="18"/>
      <c r="H1" s="18"/>
      <c r="I1" s="18"/>
      <c r="J1" s="18"/>
      <c r="K1" s="18"/>
      <c r="L1" s="18"/>
      <c r="M1" s="18"/>
      <c r="N1" s="18"/>
      <c r="O1" s="18"/>
      <c r="P1" s="18"/>
      <c r="Q1" s="18"/>
      <c r="R1" s="18"/>
      <c r="S1" s="18"/>
      <c r="T1" s="18"/>
      <c r="U1" s="18"/>
    </row>
    <row r="2" spans="1:21" s="11" customFormat="1" ht="30" customHeight="1">
      <c r="A2" s="607" t="s">
        <v>1072</v>
      </c>
      <c r="B2" s="607"/>
      <c r="C2" s="607"/>
      <c r="D2" s="607"/>
      <c r="E2" s="607"/>
      <c r="F2" s="607"/>
      <c r="G2" s="607"/>
      <c r="H2" s="607"/>
      <c r="I2" s="607"/>
      <c r="J2" s="607"/>
      <c r="K2" s="607"/>
      <c r="L2" s="607"/>
      <c r="M2" s="607"/>
      <c r="N2" s="607"/>
      <c r="O2" s="607"/>
      <c r="P2" s="607"/>
      <c r="Q2" s="607"/>
      <c r="R2" s="607"/>
      <c r="S2" s="607"/>
      <c r="T2" s="607"/>
      <c r="U2" s="607"/>
    </row>
    <row r="3" spans="1:21" ht="14.1" customHeight="1">
      <c r="A3" s="608" t="e">
        <f>CONCATENATE(#REF!,#REF!,#REF!,#REF!,#REF!,#REF!,#REF!)</f>
        <v>#REF!</v>
      </c>
      <c r="B3" s="608"/>
      <c r="C3" s="608"/>
      <c r="D3" s="608"/>
      <c r="E3" s="608"/>
      <c r="F3" s="608"/>
      <c r="G3" s="608"/>
      <c r="H3" s="608"/>
      <c r="I3" s="608"/>
      <c r="J3" s="618"/>
      <c r="K3" s="618"/>
      <c r="L3" s="618"/>
      <c r="M3" s="618"/>
      <c r="N3" s="618"/>
      <c r="O3" s="618"/>
      <c r="P3" s="618"/>
      <c r="Q3" s="618"/>
      <c r="R3" s="618"/>
      <c r="S3" s="618"/>
      <c r="T3" s="618"/>
      <c r="U3" s="618"/>
    </row>
    <row r="4" spans="1:21" ht="15.75" customHeight="1">
      <c r="A4" s="19" t="e">
        <f>#REF!&amp;#REF!</f>
        <v>#REF!</v>
      </c>
      <c r="U4" s="20" t="s">
        <v>275</v>
      </c>
    </row>
    <row r="5" spans="1:21" s="12" customFormat="1" ht="15.75" customHeight="1">
      <c r="A5" s="622" t="s">
        <v>454</v>
      </c>
      <c r="B5" s="622" t="s">
        <v>690</v>
      </c>
      <c r="C5" s="622" t="s">
        <v>813</v>
      </c>
      <c r="D5" s="639" t="s">
        <v>1073</v>
      </c>
      <c r="E5" s="639" t="s">
        <v>712</v>
      </c>
      <c r="F5" s="638" t="s">
        <v>735</v>
      </c>
      <c r="G5" s="639" t="s">
        <v>1074</v>
      </c>
      <c r="H5" s="639" t="s">
        <v>1075</v>
      </c>
      <c r="I5" s="639" t="s">
        <v>1029</v>
      </c>
      <c r="J5" s="639" t="s">
        <v>1030</v>
      </c>
      <c r="K5" s="622" t="s">
        <v>456</v>
      </c>
      <c r="L5" s="623"/>
      <c r="M5" s="643" t="s">
        <v>582</v>
      </c>
      <c r="N5" s="620"/>
      <c r="O5" s="677" t="s">
        <v>457</v>
      </c>
      <c r="P5" s="642"/>
      <c r="Q5" s="622" t="s">
        <v>458</v>
      </c>
      <c r="R5" s="622"/>
      <c r="S5" s="622"/>
      <c r="T5" s="639" t="s">
        <v>460</v>
      </c>
      <c r="U5" s="639" t="s">
        <v>583</v>
      </c>
    </row>
    <row r="6" spans="1:21" s="12" customFormat="1" ht="15.75" customHeight="1">
      <c r="A6" s="622"/>
      <c r="B6" s="622"/>
      <c r="C6" s="622"/>
      <c r="D6" s="622"/>
      <c r="E6" s="622"/>
      <c r="F6" s="638"/>
      <c r="G6" s="622"/>
      <c r="H6" s="622"/>
      <c r="I6" s="622"/>
      <c r="J6" s="622"/>
      <c r="K6" s="21" t="s">
        <v>839</v>
      </c>
      <c r="L6" s="23" t="s">
        <v>840</v>
      </c>
      <c r="M6" s="117" t="s">
        <v>839</v>
      </c>
      <c r="N6" s="21" t="s">
        <v>840</v>
      </c>
      <c r="O6" s="33" t="s">
        <v>839</v>
      </c>
      <c r="P6" s="21" t="s">
        <v>840</v>
      </c>
      <c r="Q6" s="21" t="s">
        <v>839</v>
      </c>
      <c r="R6" s="21" t="s">
        <v>731</v>
      </c>
      <c r="S6" s="21" t="s">
        <v>840</v>
      </c>
      <c r="T6" s="622"/>
      <c r="U6" s="622"/>
    </row>
    <row r="7" spans="1:21" ht="15.75" customHeight="1">
      <c r="A7" s="21">
        <v>1</v>
      </c>
      <c r="B7" s="26"/>
      <c r="C7" s="26"/>
      <c r="D7" s="26"/>
      <c r="E7" s="21"/>
      <c r="F7" s="118"/>
      <c r="G7" s="26"/>
      <c r="H7" s="21"/>
      <c r="I7" s="21"/>
      <c r="J7" s="48"/>
      <c r="K7" s="30"/>
      <c r="L7" s="27"/>
      <c r="M7" s="28"/>
      <c r="N7" s="29"/>
      <c r="O7" s="30">
        <f>K7+M7</f>
        <v>0</v>
      </c>
      <c r="P7" s="30">
        <f>L7+N7</f>
        <v>0</v>
      </c>
      <c r="Q7" s="30"/>
      <c r="R7" s="21"/>
      <c r="S7" s="30">
        <f>ROUND(Q7*R7/100,0)</f>
        <v>0</v>
      </c>
      <c r="T7" s="30" t="str">
        <f>IF(P7=0,"",(S7-P7)/P7*100)</f>
        <v/>
      </c>
      <c r="U7" s="31"/>
    </row>
    <row r="8" spans="1:21" ht="15.75" customHeight="1">
      <c r="A8" s="21"/>
      <c r="B8" s="26"/>
      <c r="C8" s="26"/>
      <c r="D8" s="26"/>
      <c r="E8" s="21"/>
      <c r="F8" s="118"/>
      <c r="G8" s="26"/>
      <c r="H8" s="21"/>
      <c r="I8" s="21"/>
      <c r="J8" s="48"/>
      <c r="K8" s="30"/>
      <c r="L8" s="27"/>
      <c r="M8" s="28"/>
      <c r="N8" s="29"/>
      <c r="O8" s="29"/>
      <c r="P8" s="30"/>
      <c r="Q8" s="30"/>
      <c r="R8" s="21"/>
      <c r="S8" s="30"/>
      <c r="T8" s="30"/>
      <c r="U8" s="31"/>
    </row>
    <row r="9" spans="1:21" ht="15.75" customHeight="1">
      <c r="A9" s="21"/>
      <c r="B9" s="26"/>
      <c r="C9" s="26"/>
      <c r="D9" s="26"/>
      <c r="E9" s="21"/>
      <c r="F9" s="118"/>
      <c r="G9" s="26"/>
      <c r="H9" s="21"/>
      <c r="I9" s="21"/>
      <c r="J9" s="48"/>
      <c r="K9" s="30"/>
      <c r="L9" s="27"/>
      <c r="M9" s="28"/>
      <c r="N9" s="29"/>
      <c r="O9" s="29"/>
      <c r="P9" s="30"/>
      <c r="Q9" s="30"/>
      <c r="R9" s="21"/>
      <c r="S9" s="30"/>
      <c r="T9" s="30"/>
      <c r="U9" s="31"/>
    </row>
    <row r="10" spans="1:21" ht="15.75" customHeight="1">
      <c r="A10" s="21"/>
      <c r="B10" s="26"/>
      <c r="C10" s="26"/>
      <c r="D10" s="26"/>
      <c r="E10" s="21"/>
      <c r="F10" s="118"/>
      <c r="G10" s="26"/>
      <c r="H10" s="21"/>
      <c r="I10" s="21"/>
      <c r="J10" s="48"/>
      <c r="K10" s="30"/>
      <c r="L10" s="27"/>
      <c r="M10" s="28"/>
      <c r="N10" s="29"/>
      <c r="O10" s="29"/>
      <c r="P10" s="30"/>
      <c r="Q10" s="30"/>
      <c r="R10" s="21"/>
      <c r="S10" s="30"/>
      <c r="T10" s="30"/>
      <c r="U10" s="31"/>
    </row>
    <row r="11" spans="1:21" ht="15.75" customHeight="1">
      <c r="A11" s="21"/>
      <c r="B11" s="26"/>
      <c r="C11" s="26"/>
      <c r="D11" s="26"/>
      <c r="E11" s="21"/>
      <c r="F11" s="118"/>
      <c r="G11" s="26"/>
      <c r="H11" s="21"/>
      <c r="I11" s="21"/>
      <c r="J11" s="48"/>
      <c r="K11" s="30"/>
      <c r="L11" s="27"/>
      <c r="M11" s="28"/>
      <c r="N11" s="29"/>
      <c r="O11" s="29"/>
      <c r="P11" s="30"/>
      <c r="Q11" s="30"/>
      <c r="R11" s="21"/>
      <c r="S11" s="30"/>
      <c r="T11" s="30"/>
      <c r="U11" s="31"/>
    </row>
    <row r="12" spans="1:21" ht="15.75" customHeight="1">
      <c r="A12" s="21"/>
      <c r="B12" s="26"/>
      <c r="C12" s="26"/>
      <c r="D12" s="26"/>
      <c r="E12" s="21"/>
      <c r="F12" s="118"/>
      <c r="G12" s="26"/>
      <c r="H12" s="21"/>
      <c r="I12" s="21"/>
      <c r="J12" s="48"/>
      <c r="K12" s="30"/>
      <c r="L12" s="27"/>
      <c r="M12" s="28"/>
      <c r="N12" s="29"/>
      <c r="O12" s="29"/>
      <c r="P12" s="30"/>
      <c r="Q12" s="30"/>
      <c r="R12" s="21"/>
      <c r="S12" s="30"/>
      <c r="T12" s="30"/>
      <c r="U12" s="31"/>
    </row>
    <row r="13" spans="1:21" ht="15.75" customHeight="1">
      <c r="A13" s="21"/>
      <c r="B13" s="26"/>
      <c r="C13" s="26"/>
      <c r="D13" s="26"/>
      <c r="E13" s="21"/>
      <c r="F13" s="118"/>
      <c r="G13" s="26"/>
      <c r="H13" s="21"/>
      <c r="I13" s="21"/>
      <c r="J13" s="48"/>
      <c r="K13" s="30"/>
      <c r="L13" s="27"/>
      <c r="M13" s="28"/>
      <c r="N13" s="29"/>
      <c r="O13" s="29"/>
      <c r="P13" s="30"/>
      <c r="Q13" s="30"/>
      <c r="R13" s="21"/>
      <c r="S13" s="30"/>
      <c r="T13" s="30"/>
      <c r="U13" s="31"/>
    </row>
    <row r="14" spans="1:21" ht="15.75" customHeight="1">
      <c r="A14" s="21"/>
      <c r="B14" s="26"/>
      <c r="C14" s="26"/>
      <c r="D14" s="26"/>
      <c r="E14" s="21"/>
      <c r="F14" s="118"/>
      <c r="G14" s="26"/>
      <c r="H14" s="21"/>
      <c r="I14" s="21"/>
      <c r="J14" s="48"/>
      <c r="K14" s="30"/>
      <c r="L14" s="27"/>
      <c r="M14" s="28"/>
      <c r="N14" s="29"/>
      <c r="O14" s="29"/>
      <c r="P14" s="30"/>
      <c r="Q14" s="30"/>
      <c r="R14" s="21"/>
      <c r="S14" s="30"/>
      <c r="T14" s="30"/>
      <c r="U14" s="31"/>
    </row>
    <row r="15" spans="1:21" ht="15.75" customHeight="1">
      <c r="A15" s="21"/>
      <c r="B15" s="26"/>
      <c r="C15" s="26"/>
      <c r="D15" s="26"/>
      <c r="E15" s="21"/>
      <c r="F15" s="118"/>
      <c r="G15" s="26"/>
      <c r="H15" s="21"/>
      <c r="I15" s="21"/>
      <c r="J15" s="48"/>
      <c r="K15" s="30"/>
      <c r="L15" s="27"/>
      <c r="M15" s="28"/>
      <c r="N15" s="29"/>
      <c r="O15" s="29"/>
      <c r="P15" s="30"/>
      <c r="Q15" s="30"/>
      <c r="R15" s="21"/>
      <c r="S15" s="30"/>
      <c r="T15" s="30"/>
      <c r="U15" s="31"/>
    </row>
    <row r="16" spans="1:21" ht="15.75" customHeight="1">
      <c r="A16" s="21"/>
      <c r="B16" s="26"/>
      <c r="C16" s="26"/>
      <c r="D16" s="26"/>
      <c r="E16" s="21"/>
      <c r="F16" s="118"/>
      <c r="G16" s="26"/>
      <c r="H16" s="21"/>
      <c r="I16" s="21"/>
      <c r="J16" s="48"/>
      <c r="K16" s="30"/>
      <c r="L16" s="27"/>
      <c r="M16" s="28"/>
      <c r="N16" s="29"/>
      <c r="O16" s="29"/>
      <c r="P16" s="30"/>
      <c r="Q16" s="30"/>
      <c r="R16" s="21"/>
      <c r="S16" s="30"/>
      <c r="T16" s="30"/>
      <c r="U16" s="31"/>
    </row>
    <row r="17" spans="1:21" ht="15.75" customHeight="1">
      <c r="A17" s="21"/>
      <c r="B17" s="26"/>
      <c r="C17" s="26"/>
      <c r="D17" s="26"/>
      <c r="E17" s="21"/>
      <c r="F17" s="118"/>
      <c r="G17" s="26"/>
      <c r="H17" s="21"/>
      <c r="I17" s="21"/>
      <c r="J17" s="48"/>
      <c r="K17" s="30"/>
      <c r="L17" s="27"/>
      <c r="M17" s="28"/>
      <c r="N17" s="29"/>
      <c r="O17" s="29"/>
      <c r="P17" s="30"/>
      <c r="Q17" s="30"/>
      <c r="R17" s="21"/>
      <c r="S17" s="30"/>
      <c r="T17" s="30"/>
      <c r="U17" s="31"/>
    </row>
    <row r="18" spans="1:21" ht="15.75" customHeight="1">
      <c r="A18" s="21"/>
      <c r="B18" s="26"/>
      <c r="C18" s="26"/>
      <c r="D18" s="26"/>
      <c r="E18" s="21"/>
      <c r="F18" s="118"/>
      <c r="G18" s="26"/>
      <c r="H18" s="21"/>
      <c r="I18" s="21"/>
      <c r="J18" s="48"/>
      <c r="K18" s="30"/>
      <c r="L18" s="27"/>
      <c r="M18" s="28"/>
      <c r="N18" s="29"/>
      <c r="O18" s="29"/>
      <c r="P18" s="30"/>
      <c r="Q18" s="30"/>
      <c r="R18" s="21"/>
      <c r="S18" s="30"/>
      <c r="T18" s="30"/>
      <c r="U18" s="31"/>
    </row>
    <row r="19" spans="1:21" ht="15.75" customHeight="1">
      <c r="A19" s="21"/>
      <c r="B19" s="26"/>
      <c r="C19" s="26"/>
      <c r="D19" s="26"/>
      <c r="E19" s="21"/>
      <c r="F19" s="118"/>
      <c r="G19" s="26"/>
      <c r="H19" s="21"/>
      <c r="I19" s="21"/>
      <c r="J19" s="48"/>
      <c r="K19" s="30"/>
      <c r="L19" s="27"/>
      <c r="M19" s="28"/>
      <c r="N19" s="29"/>
      <c r="O19" s="29"/>
      <c r="P19" s="30"/>
      <c r="Q19" s="30"/>
      <c r="R19" s="21"/>
      <c r="S19" s="30"/>
      <c r="T19" s="30"/>
      <c r="U19" s="31"/>
    </row>
    <row r="20" spans="1:21" ht="15.75" customHeight="1">
      <c r="A20" s="21"/>
      <c r="B20" s="26"/>
      <c r="C20" s="26"/>
      <c r="D20" s="26"/>
      <c r="E20" s="21"/>
      <c r="F20" s="118"/>
      <c r="G20" s="26"/>
      <c r="H20" s="21"/>
      <c r="I20" s="21"/>
      <c r="J20" s="48"/>
      <c r="K20" s="30"/>
      <c r="L20" s="27"/>
      <c r="M20" s="28"/>
      <c r="N20" s="29"/>
      <c r="O20" s="29"/>
      <c r="P20" s="30"/>
      <c r="Q20" s="30"/>
      <c r="R20" s="21"/>
      <c r="S20" s="30"/>
      <c r="T20" s="30"/>
      <c r="U20" s="31"/>
    </row>
    <row r="21" spans="1:21" ht="15.75" customHeight="1">
      <c r="A21" s="21"/>
      <c r="B21" s="26"/>
      <c r="C21" s="26"/>
      <c r="D21" s="26"/>
      <c r="E21" s="21"/>
      <c r="F21" s="118"/>
      <c r="G21" s="26"/>
      <c r="H21" s="21"/>
      <c r="I21" s="21"/>
      <c r="J21" s="48"/>
      <c r="K21" s="30"/>
      <c r="L21" s="27"/>
      <c r="M21" s="28"/>
      <c r="N21" s="29"/>
      <c r="O21" s="29"/>
      <c r="P21" s="30"/>
      <c r="Q21" s="30"/>
      <c r="R21" s="21"/>
      <c r="S21" s="30"/>
      <c r="T21" s="30"/>
      <c r="U21" s="31"/>
    </row>
    <row r="22" spans="1:21" ht="15.75" customHeight="1">
      <c r="A22" s="21"/>
      <c r="B22" s="26"/>
      <c r="C22" s="26"/>
      <c r="D22" s="26"/>
      <c r="E22" s="21"/>
      <c r="F22" s="118"/>
      <c r="G22" s="26"/>
      <c r="H22" s="21"/>
      <c r="I22" s="21"/>
      <c r="J22" s="48"/>
      <c r="K22" s="30"/>
      <c r="L22" s="27"/>
      <c r="M22" s="28"/>
      <c r="N22" s="29"/>
      <c r="O22" s="29"/>
      <c r="P22" s="30"/>
      <c r="Q22" s="30"/>
      <c r="R22" s="21"/>
      <c r="S22" s="30"/>
      <c r="T22" s="30"/>
      <c r="U22" s="31"/>
    </row>
    <row r="23" spans="1:21" ht="15.75" customHeight="1">
      <c r="A23" s="21"/>
      <c r="B23" s="26"/>
      <c r="C23" s="26"/>
      <c r="D23" s="26"/>
      <c r="E23" s="21"/>
      <c r="F23" s="118"/>
      <c r="G23" s="26"/>
      <c r="H23" s="21"/>
      <c r="I23" s="21"/>
      <c r="J23" s="48"/>
      <c r="K23" s="30"/>
      <c r="L23" s="27"/>
      <c r="M23" s="28"/>
      <c r="N23" s="29"/>
      <c r="O23" s="29"/>
      <c r="P23" s="30"/>
      <c r="Q23" s="30"/>
      <c r="R23" s="21"/>
      <c r="S23" s="30"/>
      <c r="T23" s="30"/>
      <c r="U23" s="31"/>
    </row>
    <row r="24" spans="1:21" ht="15.75" customHeight="1">
      <c r="A24" s="21"/>
      <c r="B24" s="26"/>
      <c r="C24" s="26"/>
      <c r="D24" s="26"/>
      <c r="E24" s="21"/>
      <c r="F24" s="118"/>
      <c r="G24" s="26"/>
      <c r="H24" s="21"/>
      <c r="I24" s="21"/>
      <c r="J24" s="48"/>
      <c r="K24" s="30"/>
      <c r="L24" s="27"/>
      <c r="M24" s="28"/>
      <c r="N24" s="29"/>
      <c r="O24" s="29"/>
      <c r="P24" s="30"/>
      <c r="Q24" s="30"/>
      <c r="R24" s="21"/>
      <c r="S24" s="30"/>
      <c r="T24" s="30"/>
      <c r="U24" s="31"/>
    </row>
    <row r="25" spans="1:21" ht="15.75" customHeight="1">
      <c r="A25" s="622" t="s">
        <v>627</v>
      </c>
      <c r="B25" s="622"/>
      <c r="C25" s="622"/>
      <c r="D25" s="622"/>
      <c r="E25" s="21"/>
      <c r="F25" s="118"/>
      <c r="G25" s="26"/>
      <c r="H25" s="21"/>
      <c r="I25" s="21"/>
      <c r="J25" s="48"/>
      <c r="K25" s="30">
        <f>SUM(K7:K24)</f>
        <v>0</v>
      </c>
      <c r="L25" s="27">
        <f t="shared" ref="L25:S25" si="0">SUM(L7:L24)</f>
        <v>0</v>
      </c>
      <c r="M25" s="28"/>
      <c r="N25" s="29"/>
      <c r="O25" s="29">
        <f t="shared" si="0"/>
        <v>0</v>
      </c>
      <c r="P25" s="30">
        <f t="shared" si="0"/>
        <v>0</v>
      </c>
      <c r="Q25" s="30">
        <f t="shared" si="0"/>
        <v>0</v>
      </c>
      <c r="R25" s="21"/>
      <c r="S25" s="30">
        <f t="shared" si="0"/>
        <v>0</v>
      </c>
      <c r="T25" s="30" t="str">
        <f>IF(P25=0,"",(S25-P25)/P25*100)</f>
        <v/>
      </c>
      <c r="U25" s="31"/>
    </row>
    <row r="26" spans="1:21" ht="15.75" customHeight="1">
      <c r="A26" s="622" t="s">
        <v>1071</v>
      </c>
      <c r="B26" s="622"/>
      <c r="C26" s="622"/>
      <c r="D26" s="622"/>
      <c r="E26" s="21"/>
      <c r="F26" s="118"/>
      <c r="G26" s="31"/>
      <c r="H26" s="21"/>
      <c r="I26" s="21"/>
      <c r="J26" s="48"/>
      <c r="K26" s="30"/>
      <c r="L26" s="27"/>
      <c r="M26" s="28"/>
      <c r="N26" s="29"/>
      <c r="O26" s="29"/>
      <c r="P26" s="30"/>
      <c r="Q26" s="30"/>
      <c r="R26" s="21"/>
      <c r="S26" s="30">
        <v>0</v>
      </c>
      <c r="T26" s="30" t="str">
        <f>IF(P26=0,"",(S26-P26)/P26*100)</f>
        <v/>
      </c>
      <c r="U26" s="31"/>
    </row>
    <row r="27" spans="1:21" ht="15.75" customHeight="1">
      <c r="A27" s="622" t="s">
        <v>650</v>
      </c>
      <c r="B27" s="622"/>
      <c r="C27" s="622"/>
      <c r="D27" s="622"/>
      <c r="E27" s="21"/>
      <c r="F27" s="119"/>
      <c r="G27" s="21"/>
      <c r="H27" s="21"/>
      <c r="I27" s="21"/>
      <c r="J27" s="48"/>
      <c r="K27" s="30">
        <f>K25-K26</f>
        <v>0</v>
      </c>
      <c r="L27" s="27">
        <f t="shared" ref="L27:S27" si="1">L25-L26</f>
        <v>0</v>
      </c>
      <c r="M27" s="28"/>
      <c r="N27" s="29"/>
      <c r="O27" s="29">
        <f t="shared" si="1"/>
        <v>0</v>
      </c>
      <c r="P27" s="30">
        <f t="shared" si="1"/>
        <v>0</v>
      </c>
      <c r="Q27" s="30">
        <f t="shared" si="1"/>
        <v>0</v>
      </c>
      <c r="R27" s="21"/>
      <c r="S27" s="30">
        <f t="shared" si="1"/>
        <v>0</v>
      </c>
      <c r="T27" s="30" t="str">
        <f>IF(P27=0,"",(S27-P27)/P27*100)</f>
        <v/>
      </c>
      <c r="U27" s="31"/>
    </row>
    <row r="28" spans="1:21" ht="15.75" customHeight="1">
      <c r="A28" s="34" t="e">
        <f>#REF!&amp;#REF!</f>
        <v>#REF!</v>
      </c>
      <c r="Q28" s="13" t="e">
        <f>"评估人员："&amp;#REF!</f>
        <v>#REF!</v>
      </c>
    </row>
    <row r="29" spans="1:21" ht="15.75" customHeight="1">
      <c r="A29" s="34" t="e">
        <f>CONCATENATE(#REF!,#REF!,#REF!,#REF!,#REF!,#REF!,#REF!)</f>
        <v>#REF!</v>
      </c>
    </row>
  </sheetData>
  <mergeCells count="21">
    <mergeCell ref="A25:D25"/>
    <mergeCell ref="A26:D26"/>
    <mergeCell ref="A27:D27"/>
    <mergeCell ref="A5:A6"/>
    <mergeCell ref="B5:B6"/>
    <mergeCell ref="C5:C6"/>
    <mergeCell ref="D5:D6"/>
    <mergeCell ref="A2:U2"/>
    <mergeCell ref="A3:U3"/>
    <mergeCell ref="K5:L5"/>
    <mergeCell ref="M5:N5"/>
    <mergeCell ref="O5:P5"/>
    <mergeCell ref="Q5:S5"/>
    <mergeCell ref="E5:E6"/>
    <mergeCell ref="F5:F6"/>
    <mergeCell ref="G5:G6"/>
    <mergeCell ref="H5:H6"/>
    <mergeCell ref="I5:I6"/>
    <mergeCell ref="J5:J6"/>
    <mergeCell ref="T5:T6"/>
    <mergeCell ref="U5:U6"/>
  </mergeCells>
  <phoneticPr fontId="12" type="noConversion"/>
  <hyperlinks>
    <hyperlink ref="A1" location="索引目录!D47" display="返回索引页"/>
    <hyperlink ref="B1" location="非流动资产汇总!B16" display="返回"/>
  </hyperlinks>
  <printOptions horizontalCentered="1"/>
  <pageMargins left="0.35433070866141703" right="0.35433070866141703" top="0.78740157480314998" bottom="0.78740157480314998" header="1.02362204724409" footer="0.511811023622047"/>
  <pageSetup paperSize="9" scale="74" fitToHeight="0" orientation="landscape"/>
  <headerFooter alignWithMargins="0">
    <oddHeader>&amp;R&amp;"宋体,常规"&amp;10表&amp;"Times New Roman,常规"4-11
&amp;"宋体,常规"共&amp;"Times New Roman,常规"&amp;N&amp;"宋体,常规"页第&amp;"Times New Roman,常规"&amp;P&amp;"宋体,常规"页</oddHead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10"/>
    <pageSetUpPr fitToPage="1"/>
  </sheetPr>
  <dimension ref="A1:I99"/>
  <sheetViews>
    <sheetView workbookViewId="0">
      <pane xSplit="4" ySplit="5" topLeftCell="E6" activePane="bottomRight" state="frozen"/>
      <selection pane="topRight"/>
      <selection pane="bottomLeft"/>
      <selection pane="bottomRight" activeCell="E17" sqref="E17"/>
    </sheetView>
  </sheetViews>
  <sheetFormatPr defaultColWidth="9" defaultRowHeight="15.75" customHeight="1" outlineLevelCol="1"/>
  <cols>
    <col min="1" max="1" width="5.125" style="13" customWidth="1"/>
    <col min="2" max="2" width="42.125" style="13" customWidth="1"/>
    <col min="3" max="3" width="16.5" style="13" hidden="1" customWidth="1" outlineLevel="1"/>
    <col min="4" max="4" width="18.5" style="13" customWidth="1" collapsed="1"/>
    <col min="5" max="7" width="18.5" style="13" customWidth="1"/>
    <col min="8" max="8" width="11.875" style="13" hidden="1" customWidth="1"/>
    <col min="9" max="9" width="14.875" style="13" hidden="1" customWidth="1"/>
    <col min="10" max="16384" width="9" style="13"/>
  </cols>
  <sheetData>
    <row r="1" spans="1:9" ht="12.75" customHeight="1">
      <c r="A1" s="345" t="s">
        <v>272</v>
      </c>
      <c r="B1" s="99" t="s">
        <v>452</v>
      </c>
      <c r="C1" s="18"/>
      <c r="D1" s="18"/>
      <c r="E1" s="18"/>
      <c r="F1" s="18"/>
      <c r="G1" s="18"/>
    </row>
    <row r="2" spans="1:9" s="11" customFormat="1" ht="30" customHeight="1">
      <c r="A2" s="607" t="s">
        <v>453</v>
      </c>
      <c r="B2" s="607"/>
      <c r="C2" s="607"/>
      <c r="D2" s="607"/>
      <c r="E2" s="607"/>
      <c r="F2" s="607"/>
      <c r="G2" s="607"/>
    </row>
    <row r="3" spans="1:9" ht="15" customHeight="1">
      <c r="A3" s="608" t="e">
        <f>CONCATENATE(#REF!,#REF!,#REF!,#REF!,#REF!,#REF!,#REF!)</f>
        <v>#REF!</v>
      </c>
      <c r="B3" s="608"/>
      <c r="C3" s="608"/>
      <c r="D3" s="608"/>
      <c r="E3" s="608"/>
      <c r="F3" s="608"/>
      <c r="G3" s="608"/>
    </row>
    <row r="4" spans="1:9" ht="12" customHeight="1">
      <c r="A4" s="19" t="e">
        <f>#REF!&amp;#REF!</f>
        <v>#REF!</v>
      </c>
      <c r="C4" s="73"/>
      <c r="D4" s="73"/>
      <c r="G4" s="20" t="s">
        <v>275</v>
      </c>
      <c r="I4" s="359" t="str">
        <f>IF(COUNTIF(I6:I86,"&gt;0")+COUNTIF(I6:I86,"&lt;0")&gt;0,"出错","OK")</f>
        <v>OK</v>
      </c>
    </row>
    <row r="5" spans="1:9" s="12" customFormat="1" ht="14.25" customHeight="1">
      <c r="A5" s="21" t="s">
        <v>454</v>
      </c>
      <c r="B5" s="234" t="s">
        <v>455</v>
      </c>
      <c r="C5" s="23" t="s">
        <v>456</v>
      </c>
      <c r="D5" s="33" t="s">
        <v>457</v>
      </c>
      <c r="E5" s="21" t="s">
        <v>458</v>
      </c>
      <c r="F5" s="21" t="s">
        <v>459</v>
      </c>
      <c r="G5" s="21" t="s">
        <v>460</v>
      </c>
      <c r="H5" s="21" t="s">
        <v>461</v>
      </c>
      <c r="I5" s="21" t="s">
        <v>462</v>
      </c>
    </row>
    <row r="6" spans="1:9" s="50" customFormat="1" ht="14.25" customHeight="1">
      <c r="A6" s="360">
        <v>1</v>
      </c>
      <c r="B6" s="361" t="s">
        <v>463</v>
      </c>
      <c r="C6" s="362">
        <f>SUM(C7:C17)</f>
        <v>0</v>
      </c>
      <c r="D6" s="363">
        <f>SUM(D7:D17)</f>
        <v>0</v>
      </c>
      <c r="E6" s="364">
        <f>SUM(E7:E17)</f>
        <v>0</v>
      </c>
      <c r="F6" s="364">
        <f>SUM(F7:F17)</f>
        <v>0</v>
      </c>
      <c r="G6" s="365" t="str">
        <f>IF(D6=0,"",F6/D6*100)</f>
        <v/>
      </c>
      <c r="H6" s="366">
        <f>资产负债表!D19</f>
        <v>0</v>
      </c>
      <c r="I6" s="366">
        <f t="shared" ref="I6:I35" si="0">ROUND(C6-H6,2)</f>
        <v>0</v>
      </c>
    </row>
    <row r="7" spans="1:9" ht="14.25" customHeight="1">
      <c r="A7" s="21">
        <v>2</v>
      </c>
      <c r="B7" s="367" t="s">
        <v>464</v>
      </c>
      <c r="C7" s="27">
        <f>流动汇总!E6</f>
        <v>0</v>
      </c>
      <c r="D7" s="104">
        <f>流动汇总!F6</f>
        <v>0</v>
      </c>
      <c r="E7" s="100">
        <f>流动汇总!G6</f>
        <v>0</v>
      </c>
      <c r="F7" s="100">
        <f t="shared" ref="F7:F17" si="1">E7-D7</f>
        <v>0</v>
      </c>
      <c r="G7" s="30" t="str">
        <f>IF(D7=0,"",F7/D7*100)</f>
        <v/>
      </c>
      <c r="H7" s="29">
        <f>资产负债表!D8</f>
        <v>0</v>
      </c>
      <c r="I7" s="366">
        <f t="shared" si="0"/>
        <v>0</v>
      </c>
    </row>
    <row r="8" spans="1:9" ht="14.25" customHeight="1">
      <c r="A8" s="21">
        <v>3</v>
      </c>
      <c r="B8" s="367" t="s">
        <v>465</v>
      </c>
      <c r="C8" s="27">
        <f>流动汇总!E7</f>
        <v>0</v>
      </c>
      <c r="D8" s="104">
        <f>流动汇总!F7</f>
        <v>0</v>
      </c>
      <c r="E8" s="100">
        <f>流动汇总!G7</f>
        <v>0</v>
      </c>
      <c r="F8" s="100">
        <f t="shared" si="1"/>
        <v>0</v>
      </c>
      <c r="G8" s="30" t="str">
        <f t="shared" ref="G8:G18" si="2">IF(D8=0,"",F8/D8*100)</f>
        <v/>
      </c>
      <c r="H8" s="29">
        <f>资产负债表!D9</f>
        <v>0</v>
      </c>
      <c r="I8" s="366">
        <f t="shared" si="0"/>
        <v>0</v>
      </c>
    </row>
    <row r="9" spans="1:9" ht="14.25" customHeight="1">
      <c r="A9" s="21">
        <v>4</v>
      </c>
      <c r="B9" s="367" t="s">
        <v>466</v>
      </c>
      <c r="C9" s="27">
        <f>流动汇总!E8</f>
        <v>0</v>
      </c>
      <c r="D9" s="104">
        <f>流动汇总!F8</f>
        <v>0</v>
      </c>
      <c r="E9" s="100">
        <f>流动汇总!G8</f>
        <v>0</v>
      </c>
      <c r="F9" s="100">
        <f t="shared" si="1"/>
        <v>0</v>
      </c>
      <c r="G9" s="30" t="str">
        <f t="shared" si="2"/>
        <v/>
      </c>
      <c r="H9" s="29">
        <f>资产负债表!D10</f>
        <v>0</v>
      </c>
      <c r="I9" s="366">
        <f t="shared" si="0"/>
        <v>0</v>
      </c>
    </row>
    <row r="10" spans="1:9" ht="14.25" customHeight="1">
      <c r="A10" s="21">
        <v>5</v>
      </c>
      <c r="B10" s="367" t="s">
        <v>467</v>
      </c>
      <c r="C10" s="27">
        <f>流动汇总!E9</f>
        <v>0</v>
      </c>
      <c r="D10" s="104">
        <f>流动汇总!F9</f>
        <v>0</v>
      </c>
      <c r="E10" s="100">
        <f>流动汇总!G9</f>
        <v>0</v>
      </c>
      <c r="F10" s="100">
        <f t="shared" si="1"/>
        <v>0</v>
      </c>
      <c r="G10" s="30" t="str">
        <f t="shared" si="2"/>
        <v/>
      </c>
      <c r="H10" s="29">
        <f>资产负债表!D11</f>
        <v>0</v>
      </c>
      <c r="I10" s="366">
        <f t="shared" si="0"/>
        <v>0</v>
      </c>
    </row>
    <row r="11" spans="1:9" ht="14.25" customHeight="1">
      <c r="A11" s="21">
        <v>6</v>
      </c>
      <c r="B11" s="367" t="s">
        <v>468</v>
      </c>
      <c r="C11" s="27">
        <f>流动汇总!E10</f>
        <v>0</v>
      </c>
      <c r="D11" s="104">
        <f>流动汇总!F10</f>
        <v>0</v>
      </c>
      <c r="E11" s="100">
        <f>流动汇总!G10</f>
        <v>0</v>
      </c>
      <c r="F11" s="100">
        <f t="shared" si="1"/>
        <v>0</v>
      </c>
      <c r="G11" s="30" t="str">
        <f t="shared" si="2"/>
        <v/>
      </c>
      <c r="H11" s="29">
        <f>资产负债表!D12</f>
        <v>0</v>
      </c>
      <c r="I11" s="366">
        <f t="shared" si="0"/>
        <v>0</v>
      </c>
    </row>
    <row r="12" spans="1:9" ht="14.25" customHeight="1">
      <c r="A12" s="21">
        <v>7</v>
      </c>
      <c r="B12" s="367" t="s">
        <v>469</v>
      </c>
      <c r="C12" s="27">
        <f>流动汇总!E11</f>
        <v>0</v>
      </c>
      <c r="D12" s="104">
        <f>流动汇总!F11</f>
        <v>0</v>
      </c>
      <c r="E12" s="100">
        <f>流动汇总!G11</f>
        <v>0</v>
      </c>
      <c r="F12" s="100">
        <f t="shared" si="1"/>
        <v>0</v>
      </c>
      <c r="G12" s="30" t="str">
        <f t="shared" si="2"/>
        <v/>
      </c>
      <c r="H12" s="29">
        <f>资产负债表!D13</f>
        <v>0</v>
      </c>
      <c r="I12" s="366">
        <f t="shared" si="0"/>
        <v>0</v>
      </c>
    </row>
    <row r="13" spans="1:9" ht="14.25" customHeight="1">
      <c r="A13" s="21">
        <v>8</v>
      </c>
      <c r="B13" s="367" t="s">
        <v>470</v>
      </c>
      <c r="C13" s="27">
        <f>流动汇总!E12</f>
        <v>0</v>
      </c>
      <c r="D13" s="104">
        <f>流动汇总!F12</f>
        <v>0</v>
      </c>
      <c r="E13" s="100">
        <f>流动汇总!G12</f>
        <v>0</v>
      </c>
      <c r="F13" s="100">
        <f t="shared" si="1"/>
        <v>0</v>
      </c>
      <c r="G13" s="30" t="str">
        <f t="shared" si="2"/>
        <v/>
      </c>
      <c r="H13" s="29">
        <f>资产负债表!D14</f>
        <v>0</v>
      </c>
      <c r="I13" s="366">
        <f t="shared" si="0"/>
        <v>0</v>
      </c>
    </row>
    <row r="14" spans="1:9" ht="14.25" customHeight="1">
      <c r="A14" s="21">
        <v>9</v>
      </c>
      <c r="B14" s="367" t="s">
        <v>471</v>
      </c>
      <c r="C14" s="27">
        <f>流动汇总!E13</f>
        <v>0</v>
      </c>
      <c r="D14" s="104">
        <f>流动汇总!F13</f>
        <v>0</v>
      </c>
      <c r="E14" s="100">
        <f>流动汇总!G13</f>
        <v>0</v>
      </c>
      <c r="F14" s="100">
        <f t="shared" si="1"/>
        <v>0</v>
      </c>
      <c r="G14" s="30" t="str">
        <f t="shared" si="2"/>
        <v/>
      </c>
      <c r="H14" s="29">
        <f>资产负债表!D15</f>
        <v>0</v>
      </c>
      <c r="I14" s="366">
        <f t="shared" si="0"/>
        <v>0</v>
      </c>
    </row>
    <row r="15" spans="1:9" ht="14.25" customHeight="1">
      <c r="A15" s="21">
        <v>10</v>
      </c>
      <c r="B15" s="367" t="s">
        <v>472</v>
      </c>
      <c r="C15" s="27">
        <f>流动汇总!E14</f>
        <v>0</v>
      </c>
      <c r="D15" s="104">
        <f>流动汇总!F14</f>
        <v>0</v>
      </c>
      <c r="E15" s="100">
        <f>流动汇总!G14</f>
        <v>0</v>
      </c>
      <c r="F15" s="100">
        <f t="shared" si="1"/>
        <v>0</v>
      </c>
      <c r="G15" s="30" t="str">
        <f t="shared" si="2"/>
        <v/>
      </c>
      <c r="H15" s="29">
        <f>资产负债表!D16</f>
        <v>0</v>
      </c>
      <c r="I15" s="366">
        <f t="shared" si="0"/>
        <v>0</v>
      </c>
    </row>
    <row r="16" spans="1:9" ht="14.25" customHeight="1">
      <c r="A16" s="21">
        <v>11</v>
      </c>
      <c r="B16" s="367" t="s">
        <v>473</v>
      </c>
      <c r="C16" s="27">
        <f>流动汇总!E15</f>
        <v>0</v>
      </c>
      <c r="D16" s="104">
        <f>流动汇总!F15</f>
        <v>0</v>
      </c>
      <c r="E16" s="100">
        <f>流动汇总!G15</f>
        <v>0</v>
      </c>
      <c r="F16" s="100">
        <f t="shared" si="1"/>
        <v>0</v>
      </c>
      <c r="G16" s="30" t="str">
        <f t="shared" si="2"/>
        <v/>
      </c>
      <c r="H16" s="29">
        <f>资产负债表!D17</f>
        <v>0</v>
      </c>
      <c r="I16" s="366">
        <f t="shared" si="0"/>
        <v>0</v>
      </c>
    </row>
    <row r="17" spans="1:9" ht="14.25" customHeight="1">
      <c r="A17" s="21">
        <v>12</v>
      </c>
      <c r="B17" s="367" t="s">
        <v>474</v>
      </c>
      <c r="C17" s="27">
        <f>流动汇总!E16</f>
        <v>0</v>
      </c>
      <c r="D17" s="104">
        <f>流动汇总!F16</f>
        <v>0</v>
      </c>
      <c r="E17" s="100">
        <f>流动汇总!G16</f>
        <v>0</v>
      </c>
      <c r="F17" s="100">
        <f t="shared" si="1"/>
        <v>0</v>
      </c>
      <c r="G17" s="30" t="str">
        <f t="shared" si="2"/>
        <v/>
      </c>
      <c r="H17" s="29">
        <f>资产负债表!D18</f>
        <v>0</v>
      </c>
      <c r="I17" s="366">
        <f t="shared" si="0"/>
        <v>0</v>
      </c>
    </row>
    <row r="18" spans="1:9" s="50" customFormat="1" ht="14.25" customHeight="1">
      <c r="A18" s="360">
        <v>13</v>
      </c>
      <c r="B18" s="361" t="s">
        <v>475</v>
      </c>
      <c r="C18" s="362" t="e">
        <f>SUM(C19:C35)</f>
        <v>#REF!</v>
      </c>
      <c r="D18" s="363" t="e">
        <f>SUM(D19:D35)</f>
        <v>#REF!</v>
      </c>
      <c r="E18" s="364" t="e">
        <f>SUM(E19:E35)</f>
        <v>#REF!</v>
      </c>
      <c r="F18" s="364" t="e">
        <f>SUM(F19:F35)</f>
        <v>#REF!</v>
      </c>
      <c r="G18" s="365" t="e">
        <f t="shared" si="2"/>
        <v>#REF!</v>
      </c>
      <c r="H18" s="366">
        <f>资产负债表!D38</f>
        <v>0</v>
      </c>
      <c r="I18" s="366" t="e">
        <f t="shared" si="0"/>
        <v>#REF!</v>
      </c>
    </row>
    <row r="19" spans="1:9" ht="14.25" customHeight="1">
      <c r="A19" s="21">
        <v>14</v>
      </c>
      <c r="B19" s="367" t="s">
        <v>476</v>
      </c>
      <c r="C19" s="27">
        <f>可供出售金融资产汇总!C27</f>
        <v>0</v>
      </c>
      <c r="D19" s="104">
        <f>可供出售金融资产汇总!D27</f>
        <v>0</v>
      </c>
      <c r="E19" s="100">
        <f>可供出售金融资产汇总!E8</f>
        <v>0</v>
      </c>
      <c r="F19" s="100">
        <f t="shared" ref="F19:F35" si="3">E19-D19</f>
        <v>0</v>
      </c>
      <c r="G19" s="30" t="str">
        <f t="shared" ref="G19:G37" si="4">IF(D19=0,"",F19/D19*100)</f>
        <v/>
      </c>
      <c r="H19" s="29">
        <f>资产负债表!D21</f>
        <v>0</v>
      </c>
      <c r="I19" s="366">
        <f t="shared" si="0"/>
        <v>0</v>
      </c>
    </row>
    <row r="20" spans="1:9" ht="14.25" customHeight="1">
      <c r="A20" s="21">
        <v>15</v>
      </c>
      <c r="B20" s="367" t="s">
        <v>477</v>
      </c>
      <c r="C20" s="27">
        <f>非流动资产汇总!C7</f>
        <v>0</v>
      </c>
      <c r="D20" s="104">
        <f>非流动资产汇总!D7</f>
        <v>0</v>
      </c>
      <c r="E20" s="100">
        <f>非流动资产汇总!E7</f>
        <v>0</v>
      </c>
      <c r="F20" s="100">
        <f t="shared" si="3"/>
        <v>0</v>
      </c>
      <c r="G20" s="30" t="str">
        <f t="shared" si="4"/>
        <v/>
      </c>
      <c r="H20" s="29">
        <f>资产负债表!D22</f>
        <v>0</v>
      </c>
      <c r="I20" s="366">
        <f t="shared" si="0"/>
        <v>0</v>
      </c>
    </row>
    <row r="21" spans="1:9" ht="14.25" customHeight="1">
      <c r="A21" s="21">
        <v>16</v>
      </c>
      <c r="B21" s="367" t="s">
        <v>478</v>
      </c>
      <c r="C21" s="27">
        <f>非流动资产汇总!C8</f>
        <v>0</v>
      </c>
      <c r="D21" s="104">
        <f>非流动资产汇总!D8</f>
        <v>0</v>
      </c>
      <c r="E21" s="100">
        <f>非流动资产汇总!E8</f>
        <v>0</v>
      </c>
      <c r="F21" s="100">
        <f t="shared" si="3"/>
        <v>0</v>
      </c>
      <c r="G21" s="30" t="str">
        <f t="shared" si="4"/>
        <v/>
      </c>
      <c r="H21" s="29">
        <f>资产负债表!D23</f>
        <v>0</v>
      </c>
      <c r="I21" s="366">
        <f t="shared" si="0"/>
        <v>0</v>
      </c>
    </row>
    <row r="22" spans="1:9" ht="14.25" customHeight="1">
      <c r="A22" s="21">
        <v>17</v>
      </c>
      <c r="B22" s="367" t="s">
        <v>479</v>
      </c>
      <c r="C22" s="27">
        <f>非流动资产汇总!C9</f>
        <v>0</v>
      </c>
      <c r="D22" s="104">
        <f>非流动资产汇总!D9</f>
        <v>0</v>
      </c>
      <c r="E22" s="100">
        <f>非流动资产汇总!E9</f>
        <v>0</v>
      </c>
      <c r="F22" s="100">
        <f t="shared" si="3"/>
        <v>0</v>
      </c>
      <c r="G22" s="30" t="str">
        <f t="shared" si="4"/>
        <v/>
      </c>
      <c r="H22" s="29">
        <f>资产负债表!D24</f>
        <v>0</v>
      </c>
      <c r="I22" s="366">
        <f t="shared" si="0"/>
        <v>0</v>
      </c>
    </row>
    <row r="23" spans="1:9" ht="14.25" customHeight="1">
      <c r="A23" s="21">
        <v>18</v>
      </c>
      <c r="B23" s="367" t="s">
        <v>480</v>
      </c>
      <c r="C23" s="27">
        <f>投资性房地产!AC46</f>
        <v>0</v>
      </c>
      <c r="D23" s="104">
        <f>投资性房地产!AG46</f>
        <v>0</v>
      </c>
      <c r="E23" s="100">
        <f>投资性房地产!AJ46</f>
        <v>0</v>
      </c>
      <c r="F23" s="100">
        <f t="shared" si="3"/>
        <v>0</v>
      </c>
      <c r="G23" s="30" t="str">
        <f t="shared" si="4"/>
        <v/>
      </c>
      <c r="H23" s="29">
        <f>资产负债表!D25</f>
        <v>0</v>
      </c>
      <c r="I23" s="366">
        <f t="shared" si="0"/>
        <v>0</v>
      </c>
    </row>
    <row r="24" spans="1:9" ht="14.25" customHeight="1">
      <c r="A24" s="21">
        <v>19</v>
      </c>
      <c r="B24" s="367" t="s">
        <v>481</v>
      </c>
      <c r="C24" s="27" t="e">
        <f>固定资产汇总!D27</f>
        <v>#REF!</v>
      </c>
      <c r="D24" s="104" t="e">
        <f>固定资产汇总!F27</f>
        <v>#REF!</v>
      </c>
      <c r="E24" s="100" t="e">
        <f>固定资产汇总!H27</f>
        <v>#REF!</v>
      </c>
      <c r="F24" s="100" t="e">
        <f t="shared" si="3"/>
        <v>#REF!</v>
      </c>
      <c r="G24" s="30" t="e">
        <f t="shared" si="4"/>
        <v>#REF!</v>
      </c>
      <c r="H24" s="29">
        <f>资产负债表!D26</f>
        <v>0</v>
      </c>
      <c r="I24" s="366" t="e">
        <f t="shared" si="0"/>
        <v>#REF!</v>
      </c>
    </row>
    <row r="25" spans="1:9" ht="14.25" customHeight="1">
      <c r="A25" s="21">
        <v>20</v>
      </c>
      <c r="B25" s="367" t="s">
        <v>482</v>
      </c>
      <c r="C25" s="27">
        <f>非流动资产汇总!C12</f>
        <v>0</v>
      </c>
      <c r="D25" s="104">
        <f>非流动资产汇总!D12</f>
        <v>0</v>
      </c>
      <c r="E25" s="104">
        <f>非流动资产汇总!E12</f>
        <v>0</v>
      </c>
      <c r="F25" s="100">
        <f t="shared" si="3"/>
        <v>0</v>
      </c>
      <c r="G25" s="30" t="str">
        <f t="shared" si="4"/>
        <v/>
      </c>
      <c r="H25" s="29">
        <f>资产负债表!D27</f>
        <v>0</v>
      </c>
      <c r="I25" s="366">
        <f t="shared" si="0"/>
        <v>0</v>
      </c>
    </row>
    <row r="26" spans="1:9" ht="14.25" customHeight="1">
      <c r="A26" s="21">
        <v>21</v>
      </c>
      <c r="B26" s="367" t="s">
        <v>483</v>
      </c>
      <c r="C26" s="27">
        <f>非流动资产汇总!C13</f>
        <v>0</v>
      </c>
      <c r="D26" s="104">
        <f>非流动资产汇总!D13</f>
        <v>0</v>
      </c>
      <c r="E26" s="104">
        <f>非流动资产汇总!E13</f>
        <v>0</v>
      </c>
      <c r="F26" s="100">
        <f t="shared" si="3"/>
        <v>0</v>
      </c>
      <c r="G26" s="30" t="str">
        <f t="shared" si="4"/>
        <v/>
      </c>
      <c r="H26" s="29">
        <f>资产负债表!D28</f>
        <v>0</v>
      </c>
      <c r="I26" s="366">
        <f t="shared" si="0"/>
        <v>0</v>
      </c>
    </row>
    <row r="27" spans="1:9" ht="14.25" customHeight="1">
      <c r="A27" s="21">
        <v>22</v>
      </c>
      <c r="B27" s="367" t="s">
        <v>484</v>
      </c>
      <c r="C27" s="27">
        <f>非流动资产汇总!C14</f>
        <v>0</v>
      </c>
      <c r="D27" s="104">
        <f>非流动资产汇总!D14</f>
        <v>0</v>
      </c>
      <c r="E27" s="104">
        <f>非流动资产汇总!E14</f>
        <v>0</v>
      </c>
      <c r="F27" s="100">
        <f t="shared" si="3"/>
        <v>0</v>
      </c>
      <c r="G27" s="30" t="str">
        <f t="shared" si="4"/>
        <v/>
      </c>
      <c r="H27" s="29">
        <f>资产负债表!D29</f>
        <v>0</v>
      </c>
      <c r="I27" s="366">
        <f t="shared" si="0"/>
        <v>0</v>
      </c>
    </row>
    <row r="28" spans="1:9" ht="14.25" customHeight="1">
      <c r="A28" s="21">
        <v>23</v>
      </c>
      <c r="B28" s="367" t="s">
        <v>485</v>
      </c>
      <c r="C28" s="27">
        <f>非流动资产汇总!C15</f>
        <v>0</v>
      </c>
      <c r="D28" s="104">
        <f>非流动资产汇总!D15</f>
        <v>0</v>
      </c>
      <c r="E28" s="104">
        <f>非流动资产汇总!E15</f>
        <v>0</v>
      </c>
      <c r="F28" s="100">
        <f t="shared" si="3"/>
        <v>0</v>
      </c>
      <c r="G28" s="30" t="str">
        <f t="shared" si="4"/>
        <v/>
      </c>
      <c r="H28" s="29">
        <f>资产负债表!D30</f>
        <v>0</v>
      </c>
      <c r="I28" s="366">
        <f t="shared" si="0"/>
        <v>0</v>
      </c>
    </row>
    <row r="29" spans="1:9" ht="14.25" customHeight="1">
      <c r="A29" s="21">
        <v>24</v>
      </c>
      <c r="B29" s="367" t="s">
        <v>486</v>
      </c>
      <c r="C29" s="27">
        <f>非流动资产汇总!C16</f>
        <v>0</v>
      </c>
      <c r="D29" s="104">
        <f>非流动资产汇总!D16</f>
        <v>0</v>
      </c>
      <c r="E29" s="104">
        <f>非流动资产汇总!E16</f>
        <v>0</v>
      </c>
      <c r="F29" s="100">
        <f t="shared" si="3"/>
        <v>0</v>
      </c>
      <c r="G29" s="30" t="str">
        <f t="shared" si="4"/>
        <v/>
      </c>
      <c r="H29" s="29">
        <f>资产负债表!D31</f>
        <v>0</v>
      </c>
      <c r="I29" s="366">
        <f t="shared" si="0"/>
        <v>0</v>
      </c>
    </row>
    <row r="30" spans="1:9" ht="14.25" customHeight="1">
      <c r="A30" s="21">
        <v>25</v>
      </c>
      <c r="B30" s="367" t="s">
        <v>487</v>
      </c>
      <c r="C30" s="27">
        <f>非流动资产汇总!C17</f>
        <v>0</v>
      </c>
      <c r="D30" s="104">
        <f>非流动资产汇总!D17</f>
        <v>0</v>
      </c>
      <c r="E30" s="104">
        <f>非流动资产汇总!E17</f>
        <v>0</v>
      </c>
      <c r="F30" s="100">
        <f t="shared" si="3"/>
        <v>0</v>
      </c>
      <c r="G30" s="30" t="str">
        <f t="shared" si="4"/>
        <v/>
      </c>
      <c r="H30" s="29">
        <f>资产负债表!D32</f>
        <v>0</v>
      </c>
      <c r="I30" s="366">
        <f t="shared" si="0"/>
        <v>0</v>
      </c>
    </row>
    <row r="31" spans="1:9" ht="14.25" customHeight="1">
      <c r="A31" s="21">
        <v>26</v>
      </c>
      <c r="B31" s="367" t="s">
        <v>488</v>
      </c>
      <c r="C31" s="27">
        <f>非流动资产汇总!C18</f>
        <v>0</v>
      </c>
      <c r="D31" s="104">
        <f>非流动资产汇总!D18</f>
        <v>0</v>
      </c>
      <c r="E31" s="104">
        <f>非流动资产汇总!E18</f>
        <v>0</v>
      </c>
      <c r="F31" s="100">
        <f t="shared" si="3"/>
        <v>0</v>
      </c>
      <c r="G31" s="30" t="str">
        <f t="shared" si="4"/>
        <v/>
      </c>
      <c r="H31" s="29">
        <f>资产负债表!D33</f>
        <v>0</v>
      </c>
      <c r="I31" s="366">
        <f t="shared" si="0"/>
        <v>0</v>
      </c>
    </row>
    <row r="32" spans="1:9" ht="14.25" customHeight="1">
      <c r="A32" s="21">
        <v>27</v>
      </c>
      <c r="B32" s="367" t="s">
        <v>489</v>
      </c>
      <c r="C32" s="27">
        <f>非流动资产汇总!C19</f>
        <v>0</v>
      </c>
      <c r="D32" s="104">
        <f>非流动资产汇总!D19</f>
        <v>0</v>
      </c>
      <c r="E32" s="104">
        <f>非流动资产汇总!E19</f>
        <v>0</v>
      </c>
      <c r="F32" s="100">
        <f t="shared" si="3"/>
        <v>0</v>
      </c>
      <c r="G32" s="30" t="str">
        <f t="shared" si="4"/>
        <v/>
      </c>
      <c r="H32" s="29">
        <f>资产负债表!D34</f>
        <v>0</v>
      </c>
      <c r="I32" s="366">
        <f t="shared" si="0"/>
        <v>0</v>
      </c>
    </row>
    <row r="33" spans="1:9" ht="14.25" customHeight="1">
      <c r="A33" s="21">
        <v>28</v>
      </c>
      <c r="B33" s="367" t="s">
        <v>490</v>
      </c>
      <c r="C33" s="27">
        <f>长期待摊费用!F27</f>
        <v>0</v>
      </c>
      <c r="D33" s="104">
        <f>长期待摊费用!H27</f>
        <v>0</v>
      </c>
      <c r="E33" s="100">
        <f>长期待摊费用!J27</f>
        <v>0</v>
      </c>
      <c r="F33" s="100">
        <f t="shared" si="3"/>
        <v>0</v>
      </c>
      <c r="G33" s="30" t="str">
        <f t="shared" si="4"/>
        <v/>
      </c>
      <c r="H33" s="29">
        <f>资产负债表!D35</f>
        <v>0</v>
      </c>
      <c r="I33" s="366">
        <f t="shared" si="0"/>
        <v>0</v>
      </c>
    </row>
    <row r="34" spans="1:9" ht="14.25" customHeight="1">
      <c r="A34" s="21">
        <v>29</v>
      </c>
      <c r="B34" s="367" t="s">
        <v>491</v>
      </c>
      <c r="C34" s="27">
        <f>递延所得税资产!D27</f>
        <v>0</v>
      </c>
      <c r="D34" s="104">
        <f>递延所得税资产!F27</f>
        <v>0</v>
      </c>
      <c r="E34" s="100">
        <f>递延所得税资产!G27</f>
        <v>0</v>
      </c>
      <c r="F34" s="100">
        <f t="shared" si="3"/>
        <v>0</v>
      </c>
      <c r="G34" s="30" t="str">
        <f t="shared" si="4"/>
        <v/>
      </c>
      <c r="H34" s="29">
        <f>资产负债表!D36</f>
        <v>0</v>
      </c>
      <c r="I34" s="366">
        <f t="shared" si="0"/>
        <v>0</v>
      </c>
    </row>
    <row r="35" spans="1:9" ht="14.25" customHeight="1">
      <c r="A35" s="21">
        <v>30</v>
      </c>
      <c r="B35" s="367" t="s">
        <v>492</v>
      </c>
      <c r="C35" s="27">
        <f>其他非流动资产!D27</f>
        <v>0</v>
      </c>
      <c r="D35" s="104">
        <f>其他非流动资产!F27</f>
        <v>0</v>
      </c>
      <c r="E35" s="100">
        <f>其他非流动资产!G27</f>
        <v>0</v>
      </c>
      <c r="F35" s="100">
        <f t="shared" si="3"/>
        <v>0</v>
      </c>
      <c r="G35" s="30" t="str">
        <f t="shared" si="4"/>
        <v/>
      </c>
      <c r="H35" s="29">
        <f>资产负债表!D37</f>
        <v>0</v>
      </c>
      <c r="I35" s="366">
        <f t="shared" si="0"/>
        <v>0</v>
      </c>
    </row>
    <row r="36" spans="1:9" s="50" customFormat="1" ht="14.25" customHeight="1">
      <c r="A36" s="360">
        <v>31</v>
      </c>
      <c r="B36" s="368" t="s">
        <v>493</v>
      </c>
      <c r="C36" s="362" t="e">
        <f>SUM(C6,C18)</f>
        <v>#REF!</v>
      </c>
      <c r="D36" s="363" t="e">
        <f>SUM(D6,D18)</f>
        <v>#REF!</v>
      </c>
      <c r="E36" s="364" t="e">
        <f>SUM(E6,E18)</f>
        <v>#REF!</v>
      </c>
      <c r="F36" s="364" t="e">
        <f>SUM(F6,F18)</f>
        <v>#REF!</v>
      </c>
      <c r="G36" s="365" t="e">
        <f t="shared" si="4"/>
        <v>#REF!</v>
      </c>
      <c r="H36" s="366">
        <f>资产负债表!D39</f>
        <v>0</v>
      </c>
      <c r="I36" s="366" t="e">
        <f t="shared" ref="I36:I59" si="5">ROUND(C36-H36,2)</f>
        <v>#REF!</v>
      </c>
    </row>
    <row r="37" spans="1:9" s="50" customFormat="1" ht="14.25" customHeight="1">
      <c r="A37" s="360">
        <v>32</v>
      </c>
      <c r="B37" s="368" t="s">
        <v>494</v>
      </c>
      <c r="C37" s="362">
        <f>SUM(C38:C49)</f>
        <v>0</v>
      </c>
      <c r="D37" s="363">
        <f>SUM(D38:D49)</f>
        <v>0</v>
      </c>
      <c r="E37" s="364">
        <f>SUM(E38:E49)</f>
        <v>0</v>
      </c>
      <c r="F37" s="364">
        <f>SUM(F38:F49)</f>
        <v>0</v>
      </c>
      <c r="G37" s="365" t="str">
        <f t="shared" si="4"/>
        <v/>
      </c>
      <c r="H37" s="366" t="e">
        <f>资产负债表!#REF!</f>
        <v>#REF!</v>
      </c>
      <c r="I37" s="366" t="e">
        <f t="shared" si="5"/>
        <v>#REF!</v>
      </c>
    </row>
    <row r="38" spans="1:9" ht="14.25" customHeight="1">
      <c r="A38" s="21">
        <v>33</v>
      </c>
      <c r="B38" s="367" t="s">
        <v>495</v>
      </c>
      <c r="C38" s="27">
        <f>流动负债汇总!C6</f>
        <v>0</v>
      </c>
      <c r="D38" s="104">
        <f>流动负债汇总!D6</f>
        <v>0</v>
      </c>
      <c r="E38" s="100">
        <f>流动负债汇总!E6</f>
        <v>0</v>
      </c>
      <c r="F38" s="100">
        <f t="shared" ref="F38:F49" si="6">E38-D38</f>
        <v>0</v>
      </c>
      <c r="G38" s="30" t="str">
        <f t="shared" ref="G38:G51" si="7">IF(D38=0,"",F38/D38*100)</f>
        <v/>
      </c>
      <c r="H38" s="29" t="e">
        <f>资产负债表!#REF!</f>
        <v>#REF!</v>
      </c>
      <c r="I38" s="366" t="e">
        <f t="shared" si="5"/>
        <v>#REF!</v>
      </c>
    </row>
    <row r="39" spans="1:9" ht="14.25" customHeight="1">
      <c r="A39" s="21">
        <v>34</v>
      </c>
      <c r="B39" s="367" t="s">
        <v>496</v>
      </c>
      <c r="C39" s="27">
        <f>流动负债汇总!C7</f>
        <v>0</v>
      </c>
      <c r="D39" s="104">
        <f>流动负债汇总!D7</f>
        <v>0</v>
      </c>
      <c r="E39" s="100">
        <f>流动负债汇总!E7</f>
        <v>0</v>
      </c>
      <c r="F39" s="100">
        <f t="shared" si="6"/>
        <v>0</v>
      </c>
      <c r="G39" s="30" t="str">
        <f t="shared" si="7"/>
        <v/>
      </c>
      <c r="H39" s="29" t="e">
        <f>资产负债表!#REF!</f>
        <v>#REF!</v>
      </c>
      <c r="I39" s="366" t="e">
        <f t="shared" si="5"/>
        <v>#REF!</v>
      </c>
    </row>
    <row r="40" spans="1:9" ht="14.25" customHeight="1">
      <c r="A40" s="21">
        <v>35</v>
      </c>
      <c r="B40" s="367" t="s">
        <v>497</v>
      </c>
      <c r="C40" s="27">
        <f>流动负债汇总!C8</f>
        <v>0</v>
      </c>
      <c r="D40" s="104">
        <f>流动负债汇总!D8</f>
        <v>0</v>
      </c>
      <c r="E40" s="100">
        <f>流动负债汇总!E8</f>
        <v>0</v>
      </c>
      <c r="F40" s="100">
        <f t="shared" si="6"/>
        <v>0</v>
      </c>
      <c r="G40" s="30" t="str">
        <f t="shared" si="7"/>
        <v/>
      </c>
      <c r="H40" s="29" t="e">
        <f>资产负债表!#REF!</f>
        <v>#REF!</v>
      </c>
      <c r="I40" s="366" t="e">
        <f t="shared" si="5"/>
        <v>#REF!</v>
      </c>
    </row>
    <row r="41" spans="1:9" ht="14.25" customHeight="1">
      <c r="A41" s="21">
        <v>36</v>
      </c>
      <c r="B41" s="367" t="s">
        <v>498</v>
      </c>
      <c r="C41" s="27">
        <f>流动负债汇总!C9</f>
        <v>0</v>
      </c>
      <c r="D41" s="104">
        <f>流动负债汇总!D9</f>
        <v>0</v>
      </c>
      <c r="E41" s="100">
        <f>流动负债汇总!E9</f>
        <v>0</v>
      </c>
      <c r="F41" s="100">
        <f t="shared" si="6"/>
        <v>0</v>
      </c>
      <c r="G41" s="30" t="str">
        <f t="shared" si="7"/>
        <v/>
      </c>
      <c r="H41" s="29" t="e">
        <f>资产负债表!#REF!</f>
        <v>#REF!</v>
      </c>
      <c r="I41" s="366" t="e">
        <f t="shared" si="5"/>
        <v>#REF!</v>
      </c>
    </row>
    <row r="42" spans="1:9" ht="14.25" customHeight="1">
      <c r="A42" s="21">
        <v>37</v>
      </c>
      <c r="B42" s="367" t="s">
        <v>499</v>
      </c>
      <c r="C42" s="27">
        <f>流动负债汇总!C10</f>
        <v>0</v>
      </c>
      <c r="D42" s="104">
        <f>流动负债汇总!D10</f>
        <v>0</v>
      </c>
      <c r="E42" s="100">
        <f>流动负债汇总!E10</f>
        <v>0</v>
      </c>
      <c r="F42" s="100">
        <f t="shared" si="6"/>
        <v>0</v>
      </c>
      <c r="G42" s="30" t="str">
        <f t="shared" si="7"/>
        <v/>
      </c>
      <c r="H42" s="29" t="e">
        <f>资产负债表!#REF!</f>
        <v>#REF!</v>
      </c>
      <c r="I42" s="366" t="e">
        <f t="shared" si="5"/>
        <v>#REF!</v>
      </c>
    </row>
    <row r="43" spans="1:9" ht="14.25" customHeight="1">
      <c r="A43" s="21">
        <v>38</v>
      </c>
      <c r="B43" s="367" t="s">
        <v>500</v>
      </c>
      <c r="C43" s="27">
        <f>流动负债汇总!C11</f>
        <v>0</v>
      </c>
      <c r="D43" s="104">
        <f>流动负债汇总!D11</f>
        <v>0</v>
      </c>
      <c r="E43" s="100">
        <f>流动负债汇总!E11</f>
        <v>0</v>
      </c>
      <c r="F43" s="100">
        <f t="shared" si="6"/>
        <v>0</v>
      </c>
      <c r="G43" s="30" t="str">
        <f t="shared" si="7"/>
        <v/>
      </c>
      <c r="H43" s="29" t="e">
        <f>资产负债表!#REF!</f>
        <v>#REF!</v>
      </c>
      <c r="I43" s="366" t="e">
        <f t="shared" si="5"/>
        <v>#REF!</v>
      </c>
    </row>
    <row r="44" spans="1:9" ht="14.25" customHeight="1">
      <c r="A44" s="21">
        <v>39</v>
      </c>
      <c r="B44" s="367" t="s">
        <v>501</v>
      </c>
      <c r="C44" s="27">
        <f>流动负债汇总!C12</f>
        <v>0</v>
      </c>
      <c r="D44" s="104">
        <f>流动负债汇总!D12</f>
        <v>0</v>
      </c>
      <c r="E44" s="100">
        <f>流动负债汇总!E12</f>
        <v>0</v>
      </c>
      <c r="F44" s="100">
        <f t="shared" si="6"/>
        <v>0</v>
      </c>
      <c r="G44" s="30" t="str">
        <f t="shared" si="7"/>
        <v/>
      </c>
      <c r="H44" s="29" t="e">
        <f>资产负债表!#REF!</f>
        <v>#REF!</v>
      </c>
      <c r="I44" s="366" t="e">
        <f t="shared" si="5"/>
        <v>#REF!</v>
      </c>
    </row>
    <row r="45" spans="1:9" ht="14.25" customHeight="1">
      <c r="A45" s="21">
        <v>40</v>
      </c>
      <c r="B45" s="367" t="s">
        <v>502</v>
      </c>
      <c r="C45" s="27">
        <f>流动负债汇总!C13</f>
        <v>0</v>
      </c>
      <c r="D45" s="104">
        <f>流动负债汇总!D13</f>
        <v>0</v>
      </c>
      <c r="E45" s="100">
        <f>流动负债汇总!E13</f>
        <v>0</v>
      </c>
      <c r="F45" s="100">
        <f t="shared" si="6"/>
        <v>0</v>
      </c>
      <c r="G45" s="30" t="str">
        <f t="shared" si="7"/>
        <v/>
      </c>
      <c r="H45" s="29" t="e">
        <f>资产负债表!#REF!</f>
        <v>#REF!</v>
      </c>
      <c r="I45" s="366" t="e">
        <f t="shared" si="5"/>
        <v>#REF!</v>
      </c>
    </row>
    <row r="46" spans="1:9" ht="14.25" customHeight="1">
      <c r="A46" s="21">
        <v>41</v>
      </c>
      <c r="B46" s="367" t="s">
        <v>503</v>
      </c>
      <c r="C46" s="27">
        <f>流动负债汇总!C14</f>
        <v>0</v>
      </c>
      <c r="D46" s="104">
        <f>流动负债汇总!D14</f>
        <v>0</v>
      </c>
      <c r="E46" s="100">
        <f>流动负债汇总!E14</f>
        <v>0</v>
      </c>
      <c r="F46" s="100">
        <f t="shared" si="6"/>
        <v>0</v>
      </c>
      <c r="G46" s="30" t="str">
        <f t="shared" si="7"/>
        <v/>
      </c>
      <c r="H46" s="29" t="e">
        <f>资产负债表!#REF!</f>
        <v>#REF!</v>
      </c>
      <c r="I46" s="366" t="e">
        <f t="shared" si="5"/>
        <v>#REF!</v>
      </c>
    </row>
    <row r="47" spans="1:9" ht="14.25" customHeight="1">
      <c r="A47" s="21">
        <v>42</v>
      </c>
      <c r="B47" s="367" t="s">
        <v>504</v>
      </c>
      <c r="C47" s="27">
        <f>流动负债汇总!C15</f>
        <v>0</v>
      </c>
      <c r="D47" s="104">
        <f>流动负债汇总!D15</f>
        <v>0</v>
      </c>
      <c r="E47" s="100">
        <f>流动负债汇总!E15</f>
        <v>0</v>
      </c>
      <c r="F47" s="100">
        <f t="shared" si="6"/>
        <v>0</v>
      </c>
      <c r="G47" s="30" t="str">
        <f t="shared" si="7"/>
        <v/>
      </c>
      <c r="H47" s="29" t="e">
        <f>资产负债表!#REF!</f>
        <v>#REF!</v>
      </c>
      <c r="I47" s="366" t="e">
        <f t="shared" si="5"/>
        <v>#REF!</v>
      </c>
    </row>
    <row r="48" spans="1:9" ht="14.25" customHeight="1">
      <c r="A48" s="21">
        <v>43</v>
      </c>
      <c r="B48" s="367" t="s">
        <v>505</v>
      </c>
      <c r="C48" s="27">
        <f>流动负债汇总!C16</f>
        <v>0</v>
      </c>
      <c r="D48" s="104">
        <f>流动负债汇总!D16</f>
        <v>0</v>
      </c>
      <c r="E48" s="100">
        <f>流动负债汇总!E16</f>
        <v>0</v>
      </c>
      <c r="F48" s="100">
        <f t="shared" si="6"/>
        <v>0</v>
      </c>
      <c r="G48" s="30" t="str">
        <f t="shared" si="7"/>
        <v/>
      </c>
      <c r="H48" s="29" t="e">
        <f>资产负债表!#REF!</f>
        <v>#REF!</v>
      </c>
      <c r="I48" s="366" t="e">
        <f t="shared" si="5"/>
        <v>#REF!</v>
      </c>
    </row>
    <row r="49" spans="1:9" ht="14.25" customHeight="1">
      <c r="A49" s="21">
        <v>44</v>
      </c>
      <c r="B49" s="367" t="s">
        <v>506</v>
      </c>
      <c r="C49" s="27">
        <f>流动负债汇总!C17</f>
        <v>0</v>
      </c>
      <c r="D49" s="104">
        <f>流动负债汇总!D17</f>
        <v>0</v>
      </c>
      <c r="E49" s="100">
        <f>流动负债汇总!E17</f>
        <v>0</v>
      </c>
      <c r="F49" s="100">
        <f t="shared" si="6"/>
        <v>0</v>
      </c>
      <c r="G49" s="30" t="str">
        <f t="shared" si="7"/>
        <v/>
      </c>
      <c r="H49" s="29" t="e">
        <f>资产负债表!#REF!</f>
        <v>#REF!</v>
      </c>
      <c r="I49" s="366" t="e">
        <f t="shared" si="5"/>
        <v>#REF!</v>
      </c>
    </row>
    <row r="50" spans="1:9" s="50" customFormat="1" ht="14.25" customHeight="1">
      <c r="A50" s="360">
        <v>45</v>
      </c>
      <c r="B50" s="368" t="s">
        <v>507</v>
      </c>
      <c r="C50" s="362">
        <f>SUM(C51:C57)</f>
        <v>0</v>
      </c>
      <c r="D50" s="363">
        <f>SUM(D51:D57)</f>
        <v>0</v>
      </c>
      <c r="E50" s="364">
        <f>SUM(E51:E57)</f>
        <v>0</v>
      </c>
      <c r="F50" s="364">
        <f>SUM(F51:F57)</f>
        <v>0</v>
      </c>
      <c r="G50" s="365" t="str">
        <f t="shared" si="7"/>
        <v/>
      </c>
      <c r="H50" s="366" t="e">
        <f>资产负债表!#REF!</f>
        <v>#REF!</v>
      </c>
      <c r="I50" s="366" t="e">
        <f t="shared" si="5"/>
        <v>#REF!</v>
      </c>
    </row>
    <row r="51" spans="1:9" ht="14.25" customHeight="1">
      <c r="A51" s="21">
        <v>46</v>
      </c>
      <c r="B51" s="367" t="s">
        <v>508</v>
      </c>
      <c r="C51" s="27">
        <f>'非流动负债汇总 '!C6</f>
        <v>0</v>
      </c>
      <c r="D51" s="104">
        <f>'非流动负债汇总 '!D6</f>
        <v>0</v>
      </c>
      <c r="E51" s="100">
        <f>'非流动负债汇总 '!E6</f>
        <v>0</v>
      </c>
      <c r="F51" s="100">
        <f>E51-D51</f>
        <v>0</v>
      </c>
      <c r="G51" s="30" t="str">
        <f t="shared" si="7"/>
        <v/>
      </c>
      <c r="H51" s="29" t="e">
        <f>资产负债表!#REF!</f>
        <v>#REF!</v>
      </c>
      <c r="I51" s="366" t="e">
        <f t="shared" si="5"/>
        <v>#REF!</v>
      </c>
    </row>
    <row r="52" spans="1:9" ht="14.25" customHeight="1">
      <c r="A52" s="21">
        <v>47</v>
      </c>
      <c r="B52" s="367" t="s">
        <v>509</v>
      </c>
      <c r="C52" s="27">
        <f>'非流动负债汇总 '!C7</f>
        <v>0</v>
      </c>
      <c r="D52" s="104">
        <f>'非流动负债汇总 '!D7</f>
        <v>0</v>
      </c>
      <c r="E52" s="100">
        <f>'非流动负债汇总 '!E7</f>
        <v>0</v>
      </c>
      <c r="F52" s="100">
        <f t="shared" ref="F52:F57" si="8">E52-D52</f>
        <v>0</v>
      </c>
      <c r="G52" s="30" t="str">
        <f t="shared" ref="G52:G59" si="9">IF(D52=0,"",F52/D52*100)</f>
        <v/>
      </c>
      <c r="H52" s="29" t="e">
        <f>资产负债表!#REF!</f>
        <v>#REF!</v>
      </c>
      <c r="I52" s="366" t="e">
        <f t="shared" si="5"/>
        <v>#REF!</v>
      </c>
    </row>
    <row r="53" spans="1:9" ht="14.25" customHeight="1">
      <c r="A53" s="21">
        <v>48</v>
      </c>
      <c r="B53" s="367" t="s">
        <v>510</v>
      </c>
      <c r="C53" s="27">
        <f>'非流动负债汇总 '!C8</f>
        <v>0</v>
      </c>
      <c r="D53" s="104">
        <f>'非流动负债汇总 '!D8</f>
        <v>0</v>
      </c>
      <c r="E53" s="100">
        <f>'非流动负债汇总 '!E8</f>
        <v>0</v>
      </c>
      <c r="F53" s="100">
        <f t="shared" si="8"/>
        <v>0</v>
      </c>
      <c r="G53" s="30" t="str">
        <f t="shared" si="9"/>
        <v/>
      </c>
      <c r="H53" s="29" t="e">
        <f>资产负债表!#REF!</f>
        <v>#REF!</v>
      </c>
      <c r="I53" s="366" t="e">
        <f t="shared" si="5"/>
        <v>#REF!</v>
      </c>
    </row>
    <row r="54" spans="1:9" ht="14.25" customHeight="1">
      <c r="A54" s="21">
        <v>49</v>
      </c>
      <c r="B54" s="367" t="s">
        <v>511</v>
      </c>
      <c r="C54" s="27">
        <f>'非流动负债汇总 '!C9</f>
        <v>0</v>
      </c>
      <c r="D54" s="104">
        <f>'非流动负债汇总 '!D9</f>
        <v>0</v>
      </c>
      <c r="E54" s="100">
        <f>'非流动负债汇总 '!E9</f>
        <v>0</v>
      </c>
      <c r="F54" s="100">
        <f t="shared" si="8"/>
        <v>0</v>
      </c>
      <c r="G54" s="30" t="str">
        <f t="shared" si="9"/>
        <v/>
      </c>
      <c r="H54" s="29" t="e">
        <f>资产负债表!#REF!</f>
        <v>#REF!</v>
      </c>
      <c r="I54" s="366" t="e">
        <f t="shared" si="5"/>
        <v>#REF!</v>
      </c>
    </row>
    <row r="55" spans="1:9" ht="14.25" customHeight="1">
      <c r="A55" s="21">
        <v>50</v>
      </c>
      <c r="B55" s="367" t="s">
        <v>512</v>
      </c>
      <c r="C55" s="27">
        <f>'非流动负债汇总 '!C10</f>
        <v>0</v>
      </c>
      <c r="D55" s="104">
        <f>'非流动负债汇总 '!D10</f>
        <v>0</v>
      </c>
      <c r="E55" s="100">
        <f>'非流动负债汇总 '!E10</f>
        <v>0</v>
      </c>
      <c r="F55" s="100">
        <f t="shared" si="8"/>
        <v>0</v>
      </c>
      <c r="G55" s="30" t="str">
        <f t="shared" si="9"/>
        <v/>
      </c>
      <c r="H55" s="29" t="e">
        <f>资产负债表!#REF!</f>
        <v>#REF!</v>
      </c>
      <c r="I55" s="366" t="e">
        <f t="shared" si="5"/>
        <v>#REF!</v>
      </c>
    </row>
    <row r="56" spans="1:9" ht="14.25" customHeight="1">
      <c r="A56" s="21">
        <v>51</v>
      </c>
      <c r="B56" s="367" t="s">
        <v>513</v>
      </c>
      <c r="C56" s="27">
        <f>'非流动负债汇总 '!C11</f>
        <v>0</v>
      </c>
      <c r="D56" s="104">
        <f>'非流动负债汇总 '!D11</f>
        <v>0</v>
      </c>
      <c r="E56" s="100">
        <f>'非流动负债汇总 '!E11</f>
        <v>0</v>
      </c>
      <c r="F56" s="100">
        <f t="shared" si="8"/>
        <v>0</v>
      </c>
      <c r="G56" s="30" t="str">
        <f t="shared" si="9"/>
        <v/>
      </c>
      <c r="H56" s="29" t="e">
        <f>资产负债表!#REF!</f>
        <v>#REF!</v>
      </c>
      <c r="I56" s="366" t="e">
        <f t="shared" si="5"/>
        <v>#REF!</v>
      </c>
    </row>
    <row r="57" spans="1:9" ht="14.25" customHeight="1">
      <c r="A57" s="21">
        <v>52</v>
      </c>
      <c r="B57" s="367" t="s">
        <v>514</v>
      </c>
      <c r="C57" s="27">
        <f>'非流动负债汇总 '!C12</f>
        <v>0</v>
      </c>
      <c r="D57" s="104">
        <f>'非流动负债汇总 '!D12</f>
        <v>0</v>
      </c>
      <c r="E57" s="100">
        <f>'非流动负债汇总 '!E12</f>
        <v>0</v>
      </c>
      <c r="F57" s="100">
        <f t="shared" si="8"/>
        <v>0</v>
      </c>
      <c r="G57" s="30" t="str">
        <f t="shared" si="9"/>
        <v/>
      </c>
      <c r="H57" s="29" t="e">
        <f>资产负债表!#REF!</f>
        <v>#REF!</v>
      </c>
      <c r="I57" s="366" t="e">
        <f t="shared" si="5"/>
        <v>#REF!</v>
      </c>
    </row>
    <row r="58" spans="1:9" s="50" customFormat="1" ht="14.25" customHeight="1">
      <c r="A58" s="360">
        <v>53</v>
      </c>
      <c r="B58" s="368" t="s">
        <v>515</v>
      </c>
      <c r="C58" s="362">
        <f>SUM(C37,C50)</f>
        <v>0</v>
      </c>
      <c r="D58" s="363">
        <f>SUM(D37,D50)</f>
        <v>0</v>
      </c>
      <c r="E58" s="364">
        <f>SUM(E37,E50)</f>
        <v>0</v>
      </c>
      <c r="F58" s="364">
        <f>SUM(F37,F50)</f>
        <v>0</v>
      </c>
      <c r="G58" s="365" t="str">
        <f t="shared" si="9"/>
        <v/>
      </c>
      <c r="H58" s="366" t="e">
        <f>资产负债表!#REF!</f>
        <v>#REF!</v>
      </c>
      <c r="I58" s="366" t="e">
        <f t="shared" si="5"/>
        <v>#REF!</v>
      </c>
    </row>
    <row r="59" spans="1:9" s="50" customFormat="1" ht="14.25" customHeight="1">
      <c r="A59" s="360">
        <v>54</v>
      </c>
      <c r="B59" s="368" t="s">
        <v>516</v>
      </c>
      <c r="C59" s="362" t="e">
        <f>C36-C58</f>
        <v>#REF!</v>
      </c>
      <c r="D59" s="363" t="e">
        <f>D36-D58</f>
        <v>#REF!</v>
      </c>
      <c r="E59" s="364" t="e">
        <f>E36-E58</f>
        <v>#REF!</v>
      </c>
      <c r="F59" s="364" t="e">
        <f>F36-F58</f>
        <v>#REF!</v>
      </c>
      <c r="G59" s="365" t="e">
        <f t="shared" si="9"/>
        <v>#REF!</v>
      </c>
      <c r="H59" s="366" t="e">
        <f>资产负债表!#REF!</f>
        <v>#REF!</v>
      </c>
      <c r="I59" s="366" t="e">
        <f t="shared" si="5"/>
        <v>#REF!</v>
      </c>
    </row>
    <row r="60" spans="1:9" ht="48" customHeight="1">
      <c r="A60" s="13" t="s">
        <v>517</v>
      </c>
    </row>
    <row r="61" spans="1:9" ht="15.75" hidden="1" customHeight="1">
      <c r="C61" s="73" t="e">
        <f>C36-资产负债表!D39</f>
        <v>#REF!</v>
      </c>
    </row>
    <row r="62" spans="1:9" ht="15.75" hidden="1" customHeight="1">
      <c r="B62" s="20" t="s">
        <v>518</v>
      </c>
      <c r="C62" s="73"/>
      <c r="D62" s="73" t="e">
        <f>SUM(D15,D23,D24,D25,D26,D28,D29,-固定资产汇总!D16)/10000</f>
        <v>#REF!</v>
      </c>
    </row>
    <row r="63" spans="1:9" ht="15.75" hidden="1" customHeight="1">
      <c r="B63" s="20" t="s">
        <v>519</v>
      </c>
      <c r="C63" s="369"/>
      <c r="D63" s="369" t="e">
        <f>D62*10000/D36*100</f>
        <v>#REF!</v>
      </c>
    </row>
    <row r="64" spans="1:9" ht="15.75" hidden="1" customHeight="1"/>
    <row r="65" spans="1:9" ht="15.75" hidden="1" customHeight="1"/>
    <row r="66" spans="1:9" ht="15.75" hidden="1" customHeight="1">
      <c r="A66" s="50" t="s">
        <v>520</v>
      </c>
    </row>
    <row r="67" spans="1:9" s="12" customFormat="1" ht="14.25" hidden="1" customHeight="1">
      <c r="A67" s="21" t="s">
        <v>454</v>
      </c>
      <c r="B67" s="234" t="s">
        <v>455</v>
      </c>
      <c r="C67" s="23" t="s">
        <v>456</v>
      </c>
      <c r="D67" s="33" t="s">
        <v>457</v>
      </c>
      <c r="E67" s="21" t="s">
        <v>458</v>
      </c>
      <c r="F67" s="21" t="s">
        <v>459</v>
      </c>
      <c r="G67" s="21" t="s">
        <v>460</v>
      </c>
      <c r="H67" s="21" t="s">
        <v>461</v>
      </c>
      <c r="I67" s="21" t="s">
        <v>462</v>
      </c>
    </row>
    <row r="68" spans="1:9" ht="14.25" hidden="1" customHeight="1">
      <c r="A68" s="21" t="s">
        <v>521</v>
      </c>
      <c r="B68" s="367" t="s">
        <v>522</v>
      </c>
      <c r="C68" s="27">
        <f>SUM(C69:C71)</f>
        <v>0</v>
      </c>
      <c r="D68" s="29">
        <f>SUM(D69:D71)</f>
        <v>0</v>
      </c>
      <c r="E68" s="30">
        <f>SUM(E69:E71)</f>
        <v>0</v>
      </c>
      <c r="F68" s="30" t="e">
        <f>SUM(F69:F71)</f>
        <v>#REF!</v>
      </c>
      <c r="G68" s="30" t="e">
        <f>IF(#REF!=0,"",F68/#REF!*100)</f>
        <v>#REF!</v>
      </c>
      <c r="H68" s="29">
        <f>资产负债表!D68</f>
        <v>0</v>
      </c>
      <c r="I68" s="29">
        <f>资产负债表!E68</f>
        <v>0</v>
      </c>
    </row>
    <row r="69" spans="1:9" ht="14.25" hidden="1" customHeight="1">
      <c r="A69" s="21">
        <v>1</v>
      </c>
      <c r="B69" s="367" t="s">
        <v>523</v>
      </c>
      <c r="C69" s="27">
        <f>应收账款!G25</f>
        <v>0</v>
      </c>
      <c r="D69" s="29">
        <f>应收账款!Q25</f>
        <v>0</v>
      </c>
      <c r="E69" s="30">
        <f>应收账款!R25</f>
        <v>0</v>
      </c>
      <c r="F69" s="30" t="e">
        <f>E69-#REF!</f>
        <v>#REF!</v>
      </c>
      <c r="G69" s="30" t="e">
        <f>IF(#REF!=0,"",F69/#REF!*100)</f>
        <v>#REF!</v>
      </c>
      <c r="H69" s="29"/>
      <c r="I69" s="29">
        <f t="shared" ref="I69:I85" si="10">ROUND(C69-H69,2)</f>
        <v>0</v>
      </c>
    </row>
    <row r="70" spans="1:9" ht="14.25" hidden="1" customHeight="1">
      <c r="A70" s="21">
        <v>2</v>
      </c>
      <c r="B70" s="367" t="s">
        <v>471</v>
      </c>
      <c r="C70" s="27">
        <f>其他应收款!G25</f>
        <v>0</v>
      </c>
      <c r="D70" s="29">
        <f>其他应收款!Q25</f>
        <v>0</v>
      </c>
      <c r="E70" s="30">
        <f>其他应收款!R25</f>
        <v>0</v>
      </c>
      <c r="F70" s="30" t="e">
        <f>E70-#REF!</f>
        <v>#REF!</v>
      </c>
      <c r="G70" s="30" t="e">
        <f>IF(#REF!=0,"",F70/#REF!*100)</f>
        <v>#REF!</v>
      </c>
      <c r="H70" s="29"/>
      <c r="I70" s="29">
        <f t="shared" si="10"/>
        <v>0</v>
      </c>
    </row>
    <row r="71" spans="1:9" ht="14.25" hidden="1" customHeight="1">
      <c r="A71" s="21">
        <v>3</v>
      </c>
      <c r="B71" s="367" t="s">
        <v>478</v>
      </c>
      <c r="C71" s="27">
        <f>长期应收!E25</f>
        <v>0</v>
      </c>
      <c r="D71" s="29">
        <f>长期应收!G25</f>
        <v>0</v>
      </c>
      <c r="E71" s="30">
        <f>长期应收!H25</f>
        <v>0</v>
      </c>
      <c r="F71" s="30" t="e">
        <f>E71-#REF!</f>
        <v>#REF!</v>
      </c>
      <c r="G71" s="30" t="e">
        <f>IF(#REF!=0,"",F71/#REF!*100)</f>
        <v>#REF!</v>
      </c>
      <c r="H71" s="29"/>
      <c r="I71" s="29">
        <f t="shared" si="10"/>
        <v>0</v>
      </c>
    </row>
    <row r="72" spans="1:9" ht="14.25" hidden="1" customHeight="1">
      <c r="A72" s="21" t="s">
        <v>524</v>
      </c>
      <c r="B72" s="367" t="s">
        <v>525</v>
      </c>
      <c r="C72" s="27">
        <f>存货汇总!C26</f>
        <v>0</v>
      </c>
      <c r="D72" s="29">
        <f>存货汇总!D26</f>
        <v>0</v>
      </c>
      <c r="E72" s="30">
        <f>存货汇总!E26</f>
        <v>0</v>
      </c>
      <c r="F72" s="30" t="e">
        <f>E72-#REF!</f>
        <v>#REF!</v>
      </c>
      <c r="G72" s="30" t="e">
        <f>IF(#REF!=0,"",F72/#REF!*100)</f>
        <v>#REF!</v>
      </c>
      <c r="H72" s="29"/>
      <c r="I72" s="29">
        <f t="shared" si="10"/>
        <v>0</v>
      </c>
    </row>
    <row r="73" spans="1:9" ht="14.25" hidden="1" customHeight="1">
      <c r="A73" s="21" t="s">
        <v>526</v>
      </c>
      <c r="B73" s="367" t="s">
        <v>527</v>
      </c>
      <c r="C73" s="27">
        <f>可供出售金融资产汇总!C26</f>
        <v>0</v>
      </c>
      <c r="D73" s="29">
        <f>可供出售金融资产汇总!D26</f>
        <v>0</v>
      </c>
      <c r="E73" s="30">
        <f>可供出售金融资产汇总!E26</f>
        <v>0</v>
      </c>
      <c r="F73" s="30" t="e">
        <f>E73-#REF!</f>
        <v>#REF!</v>
      </c>
      <c r="G73" s="30" t="e">
        <f>IF(#REF!=0,"",F73/#REF!*100)</f>
        <v>#REF!</v>
      </c>
      <c r="H73" s="29"/>
      <c r="I73" s="29">
        <f t="shared" si="10"/>
        <v>0</v>
      </c>
    </row>
    <row r="74" spans="1:9" ht="14.25" hidden="1" customHeight="1">
      <c r="A74" s="21" t="s">
        <v>528</v>
      </c>
      <c r="B74" s="367" t="s">
        <v>529</v>
      </c>
      <c r="C74" s="27">
        <f>持有到期投资!G26</f>
        <v>0</v>
      </c>
      <c r="D74" s="29">
        <f>持有到期投资!I26</f>
        <v>0</v>
      </c>
      <c r="E74" s="30">
        <f>持有到期投资!J26</f>
        <v>0</v>
      </c>
      <c r="F74" s="30" t="e">
        <f>E74-#REF!</f>
        <v>#REF!</v>
      </c>
      <c r="G74" s="30" t="e">
        <f>IF(#REF!=0,"",F74/#REF!*100)</f>
        <v>#REF!</v>
      </c>
      <c r="H74" s="29"/>
      <c r="I74" s="29">
        <f t="shared" si="10"/>
        <v>0</v>
      </c>
    </row>
    <row r="75" spans="1:9" ht="14.25" hidden="1" customHeight="1">
      <c r="A75" s="21" t="s">
        <v>530</v>
      </c>
      <c r="B75" s="367" t="s">
        <v>531</v>
      </c>
      <c r="C75" s="27">
        <f>股权投资!G26</f>
        <v>0</v>
      </c>
      <c r="D75" s="29">
        <f>股权投资!I26</f>
        <v>0</v>
      </c>
      <c r="E75" s="30">
        <f>股权投资!J26</f>
        <v>0</v>
      </c>
      <c r="F75" s="30" t="e">
        <f>E75-#REF!</f>
        <v>#REF!</v>
      </c>
      <c r="G75" s="30" t="e">
        <f>IF(#REF!=0,"",F75/#REF!*100)</f>
        <v>#REF!</v>
      </c>
      <c r="H75" s="29"/>
      <c r="I75" s="29">
        <f t="shared" si="10"/>
        <v>0</v>
      </c>
    </row>
    <row r="76" spans="1:9" ht="14.25" hidden="1" customHeight="1">
      <c r="A76" s="21" t="s">
        <v>532</v>
      </c>
      <c r="B76" s="367" t="s">
        <v>533</v>
      </c>
      <c r="C76" s="27">
        <f>投资性房地产!AC45</f>
        <v>0</v>
      </c>
      <c r="D76" s="29">
        <f>投资性房地产!AG45</f>
        <v>0</v>
      </c>
      <c r="E76" s="30">
        <f>投资性房地产!AJ45</f>
        <v>0</v>
      </c>
      <c r="F76" s="30" t="e">
        <f>E76-#REF!</f>
        <v>#REF!</v>
      </c>
      <c r="G76" s="30" t="e">
        <f>IF(#REF!=0,"",F76/#REF!*100)</f>
        <v>#REF!</v>
      </c>
      <c r="H76" s="29"/>
      <c r="I76" s="29">
        <f t="shared" si="10"/>
        <v>0</v>
      </c>
    </row>
    <row r="77" spans="1:9" ht="14.25" hidden="1" customHeight="1">
      <c r="A77" s="21" t="s">
        <v>534</v>
      </c>
      <c r="B77" s="367" t="s">
        <v>535</v>
      </c>
      <c r="C77" s="27">
        <f>固定资产汇总!D26</f>
        <v>0</v>
      </c>
      <c r="D77" s="29">
        <f>固定资产汇总!F26</f>
        <v>0</v>
      </c>
      <c r="E77" s="30">
        <f>固定资产汇总!H26</f>
        <v>0</v>
      </c>
      <c r="F77" s="30" t="e">
        <f>E77-#REF!</f>
        <v>#REF!</v>
      </c>
      <c r="G77" s="30" t="e">
        <f>IF(#REF!=0,"",F77/#REF!*100)</f>
        <v>#REF!</v>
      </c>
      <c r="H77" s="29"/>
      <c r="I77" s="29">
        <f t="shared" si="10"/>
        <v>0</v>
      </c>
    </row>
    <row r="78" spans="1:9" ht="14.25" hidden="1" customHeight="1">
      <c r="A78" s="21" t="s">
        <v>536</v>
      </c>
      <c r="B78" s="367" t="s">
        <v>537</v>
      </c>
      <c r="C78" s="27">
        <f>工程物资!G26</f>
        <v>0</v>
      </c>
      <c r="D78" s="29">
        <f>工程物资!K26</f>
        <v>0</v>
      </c>
      <c r="E78" s="30">
        <f>工程物资!N26</f>
        <v>0</v>
      </c>
      <c r="F78" s="30" t="e">
        <f>E78-#REF!</f>
        <v>#REF!</v>
      </c>
      <c r="G78" s="30" t="e">
        <f>IF(#REF!=0,"",F78/#REF!*100)</f>
        <v>#REF!</v>
      </c>
      <c r="H78" s="29"/>
      <c r="I78" s="29">
        <f t="shared" si="10"/>
        <v>0</v>
      </c>
    </row>
    <row r="79" spans="1:9" ht="14.25" hidden="1" customHeight="1">
      <c r="A79" s="21" t="s">
        <v>538</v>
      </c>
      <c r="B79" s="367" t="s">
        <v>539</v>
      </c>
      <c r="C79" s="27">
        <f>在建工程汇总!C26</f>
        <v>0</v>
      </c>
      <c r="D79" s="29">
        <f>在建工程汇总!D26</f>
        <v>0</v>
      </c>
      <c r="E79" s="30">
        <f>在建工程汇总!E26</f>
        <v>0</v>
      </c>
      <c r="F79" s="30" t="e">
        <f>E79-#REF!</f>
        <v>#REF!</v>
      </c>
      <c r="G79" s="30" t="e">
        <f>IF(#REF!=0,"",F79/#REF!*100)</f>
        <v>#REF!</v>
      </c>
      <c r="H79" s="29"/>
      <c r="I79" s="29">
        <f t="shared" si="10"/>
        <v>0</v>
      </c>
    </row>
    <row r="80" spans="1:9" ht="14.25" hidden="1" customHeight="1">
      <c r="A80" s="21" t="s">
        <v>540</v>
      </c>
      <c r="B80" s="367" t="s">
        <v>541</v>
      </c>
      <c r="C80" s="27">
        <f>生产性生物资产!N26</f>
        <v>0</v>
      </c>
      <c r="D80" s="29">
        <f>生产性生物资产!R26</f>
        <v>0</v>
      </c>
      <c r="E80" s="30">
        <f>生产性生物资产!U26</f>
        <v>0</v>
      </c>
      <c r="F80" s="30" t="e">
        <f>E80-#REF!</f>
        <v>#REF!</v>
      </c>
      <c r="G80" s="30" t="e">
        <f>IF(#REF!=0,"",F80/#REF!*100)</f>
        <v>#REF!</v>
      </c>
      <c r="H80" s="29"/>
      <c r="I80" s="29">
        <f t="shared" si="10"/>
        <v>0</v>
      </c>
    </row>
    <row r="81" spans="1:9" ht="14.25" hidden="1" customHeight="1">
      <c r="A81" s="21">
        <v>1</v>
      </c>
      <c r="B81" s="367" t="s">
        <v>542</v>
      </c>
      <c r="C81" s="27"/>
      <c r="D81" s="29"/>
      <c r="E81" s="30"/>
      <c r="F81" s="30" t="e">
        <f>E81-#REF!</f>
        <v>#REF!</v>
      </c>
      <c r="G81" s="30" t="e">
        <f>IF(#REF!=0,"",F81/#REF!*100)</f>
        <v>#REF!</v>
      </c>
      <c r="H81" s="29"/>
      <c r="I81" s="29">
        <f t="shared" si="10"/>
        <v>0</v>
      </c>
    </row>
    <row r="82" spans="1:9" ht="14.25" hidden="1" customHeight="1">
      <c r="A82" s="21" t="s">
        <v>543</v>
      </c>
      <c r="B82" s="367" t="s">
        <v>544</v>
      </c>
      <c r="C82" s="27">
        <f>油气资产!L26</f>
        <v>0</v>
      </c>
      <c r="D82" s="29">
        <f>油气资产!P26</f>
        <v>0</v>
      </c>
      <c r="E82" s="30">
        <f>油气资产!S26</f>
        <v>0</v>
      </c>
      <c r="F82" s="30" t="e">
        <f>E82-#REF!</f>
        <v>#REF!</v>
      </c>
      <c r="G82" s="30" t="e">
        <f>IF(#REF!=0,"",F82/#REF!*100)</f>
        <v>#REF!</v>
      </c>
      <c r="H82" s="29"/>
      <c r="I82" s="29">
        <f t="shared" si="10"/>
        <v>0</v>
      </c>
    </row>
    <row r="83" spans="1:9" ht="14.25" hidden="1" customHeight="1">
      <c r="A83" s="21" t="s">
        <v>545</v>
      </c>
      <c r="B83" s="367" t="s">
        <v>546</v>
      </c>
      <c r="C83" s="27">
        <f>无形资产汇总!C26</f>
        <v>0</v>
      </c>
      <c r="D83" s="29">
        <f>无形资产汇总!D26</f>
        <v>0</v>
      </c>
      <c r="E83" s="30">
        <f>无形资产汇总!E26</f>
        <v>0</v>
      </c>
      <c r="F83" s="30" t="e">
        <f>E83-#REF!</f>
        <v>#REF!</v>
      </c>
      <c r="G83" s="30" t="e">
        <f>IF(#REF!=0,"",F83/#REF!*100)</f>
        <v>#REF!</v>
      </c>
      <c r="H83" s="29"/>
      <c r="I83" s="29">
        <f t="shared" si="10"/>
        <v>0</v>
      </c>
    </row>
    <row r="84" spans="1:9" ht="14.25" hidden="1" customHeight="1">
      <c r="A84" s="21" t="s">
        <v>547</v>
      </c>
      <c r="B84" s="367" t="s">
        <v>548</v>
      </c>
      <c r="C84" s="27">
        <f>商誉!D26</f>
        <v>0</v>
      </c>
      <c r="D84" s="29">
        <f>商誉!F26</f>
        <v>0</v>
      </c>
      <c r="E84" s="30">
        <f>商誉!G26</f>
        <v>0</v>
      </c>
      <c r="F84" s="30" t="e">
        <f>E84-#REF!</f>
        <v>#REF!</v>
      </c>
      <c r="G84" s="30" t="e">
        <f>IF(#REF!=0,"",F84/#REF!*100)</f>
        <v>#REF!</v>
      </c>
      <c r="H84" s="29"/>
      <c r="I84" s="29">
        <f t="shared" si="10"/>
        <v>0</v>
      </c>
    </row>
    <row r="85" spans="1:9" ht="14.25" hidden="1" customHeight="1">
      <c r="A85" s="21" t="s">
        <v>549</v>
      </c>
      <c r="B85" s="367" t="s">
        <v>550</v>
      </c>
      <c r="C85" s="27"/>
      <c r="D85" s="29"/>
      <c r="E85" s="30"/>
      <c r="F85" s="30" t="e">
        <f>E85-#REF!</f>
        <v>#REF!</v>
      </c>
      <c r="G85" s="30" t="e">
        <f>IF(#REF!=0,"",F85/#REF!*100)</f>
        <v>#REF!</v>
      </c>
      <c r="H85" s="29"/>
      <c r="I85" s="29">
        <f t="shared" si="10"/>
        <v>0</v>
      </c>
    </row>
    <row r="86" spans="1:9" ht="14.25" hidden="1" customHeight="1">
      <c r="A86" s="21"/>
      <c r="B86" s="370" t="s">
        <v>551</v>
      </c>
      <c r="C86" s="27">
        <f>SUM(C68,C72:C80,C82:C85)</f>
        <v>0</v>
      </c>
      <c r="D86" s="29">
        <f>SUM(D68,D72:D80,D82:D85)</f>
        <v>0</v>
      </c>
      <c r="E86" s="30">
        <f>SUM(E68,E72:E80,E82:E85)</f>
        <v>0</v>
      </c>
      <c r="F86" s="30" t="e">
        <f>SUM(F68,F72:F80,F82:F85)</f>
        <v>#REF!</v>
      </c>
      <c r="G86" s="30" t="e">
        <f>IF(#REF!=0,"",F86/#REF!*100)</f>
        <v>#REF!</v>
      </c>
      <c r="H86" s="29">
        <f>SUM(H68,H72:H80,H82:H85)</f>
        <v>0</v>
      </c>
      <c r="I86" s="29">
        <f>SUM(I68,I72:I80,I82:I85)</f>
        <v>0</v>
      </c>
    </row>
    <row r="87" spans="1:9" ht="15.75" hidden="1" customHeight="1"/>
    <row r="88" spans="1:9" ht="15.75" hidden="1" customHeight="1"/>
    <row r="89" spans="1:9" ht="15.75" hidden="1" customHeight="1"/>
    <row r="90" spans="1:9" ht="15.75" hidden="1" customHeight="1"/>
    <row r="91" spans="1:9" ht="15.75" hidden="1" customHeight="1"/>
    <row r="92" spans="1:9" ht="15.75" hidden="1" customHeight="1"/>
    <row r="93" spans="1:9" ht="15.75" hidden="1" customHeight="1"/>
    <row r="94" spans="1:9" ht="15.75" hidden="1" customHeight="1"/>
    <row r="95" spans="1:9" ht="15.75" hidden="1" customHeight="1"/>
    <row r="99" spans="4:4" ht="15.75" customHeight="1">
      <c r="D99" s="73"/>
    </row>
  </sheetData>
  <sheetProtection formatColumns="0"/>
  <mergeCells count="2">
    <mergeCell ref="A2:G2"/>
    <mergeCell ref="A3:G3"/>
  </mergeCells>
  <phoneticPr fontId="12" type="noConversion"/>
  <hyperlinks>
    <hyperlink ref="B6" location="流动汇总!B1" display="一、流动资产合计"/>
    <hyperlink ref="B7" location="流动汇总!B6" display="货币资金"/>
    <hyperlink ref="B9" location="流动汇总!B8" display="应收票据"/>
    <hyperlink ref="B10" location="流动汇总!B9" display="应收账款"/>
    <hyperlink ref="B13" location="流动汇总!B12" display="应收股利"/>
    <hyperlink ref="B12" location="流动汇总!B11" display="应收利息"/>
    <hyperlink ref="B11" location="流动汇总!B10" display="预付款项"/>
    <hyperlink ref="B14" location="流动汇总!B13" display="其他应收款"/>
    <hyperlink ref="B15" location="流动汇总!B14" display="存货"/>
    <hyperlink ref="B16" location="流动汇总!B15" display="一年内到期的非流动资产"/>
    <hyperlink ref="B17" location="流动汇总!B16" display="其他流动资产"/>
    <hyperlink ref="B24" location="非流动资产汇总!B11" display="固定资产"/>
    <hyperlink ref="B26" location="非流动资产汇总!B13" display="工程物资"/>
    <hyperlink ref="B25" location="非流动资产汇总!B12" display="在建工程"/>
    <hyperlink ref="B27" location="非流动资产汇总!B14" display="固定资产清理"/>
    <hyperlink ref="B33" location="非流动资产汇总!B20" display="长期待摊费用"/>
    <hyperlink ref="B37" location="流动负债汇总!B1" display="四、流动负债合计"/>
    <hyperlink ref="B38" location="流动负债汇总!B6" display="短期借款"/>
    <hyperlink ref="B40" location="流动负债汇总!B8" display="应付票据"/>
    <hyperlink ref="B41" location="流动负债汇总!B9" display="应付账款"/>
    <hyperlink ref="B42" location="流动负债汇总!B10" display="预收款项"/>
    <hyperlink ref="B47" location="流动负债汇总!B15" display="其他应付款"/>
    <hyperlink ref="B44" location="流动负债汇总!B12" display="应交税费"/>
    <hyperlink ref="B46" location="流动负债汇总!B14" display="应付股利"/>
    <hyperlink ref="B48" location="流动负债汇总!B16" display="一年内到期的非流动负债"/>
    <hyperlink ref="B49" location="流动负债汇总!B17" display="其他流动负债"/>
    <hyperlink ref="B50" location="'非流动负债汇总 '!B1" display="五、非流动负债合计"/>
    <hyperlink ref="B51" location="'非流动负债汇总 '!B6" display="长期借款"/>
    <hyperlink ref="B52" location="'非流动负债汇总 '!B7" display="应付债券"/>
    <hyperlink ref="B53" location="'非流动负债汇总 '!B8" display="长期应付款"/>
    <hyperlink ref="B54" location="'非流动负债汇总 '!B9" display="专项应付款"/>
    <hyperlink ref="B57" location="'非流动负债汇总 '!B12" display="其他非流动负债"/>
    <hyperlink ref="B56" location="'非流动负债汇总 '!B11" display="递延所得税负债"/>
    <hyperlink ref="A1" location="索引目录!B6" display="返回索引页"/>
    <hyperlink ref="B8" location="流动汇总!B7" display="交易性金融资产"/>
    <hyperlink ref="B1" location="汇总表!A1" display="返回"/>
    <hyperlink ref="B19" location="非流动资产汇总!B6" display="可供出售金融资产"/>
    <hyperlink ref="B20" location="非流动资产汇总!B7" display="持有至到期投资"/>
    <hyperlink ref="B21" location="非流动资产汇总!B8" display="长期应收款"/>
    <hyperlink ref="B22" location="非流动资产汇总!B9" display="长期股权投资"/>
    <hyperlink ref="B23" location="非流动资产汇总!B10" display="投资性房地产"/>
    <hyperlink ref="B28" location="非流动资产汇总!B15" display="生产性生物资产"/>
    <hyperlink ref="B29" location="非流动资产汇总!B16" display="油气资产"/>
    <hyperlink ref="B30" location="非流动资产汇总!B17" display="无形资产"/>
    <hyperlink ref="B31" location="非流动资产汇总!B18" display="开发支出"/>
    <hyperlink ref="B32" location="非流动资产汇总!B19" display="商誉"/>
    <hyperlink ref="B34" location="非流动资产汇总!B21" display="递延所得税资产"/>
    <hyperlink ref="B35" location="非流动资产汇总!B22" display="其他非流动资产"/>
    <hyperlink ref="B39" location="流动负债汇总!B7" display="交易性金融负债"/>
    <hyperlink ref="B43" location="流动负债汇总!B11" display="应付职工薪酬"/>
    <hyperlink ref="B45" location="流动负债汇总!B13" display="应付利息"/>
    <hyperlink ref="B55" location="'非流动负债汇总 '!B10" display="预计负债"/>
    <hyperlink ref="B18" location="非流动资产汇总!B1" display="二、非流动资产合计"/>
  </hyperlinks>
  <printOptions horizontalCentered="1"/>
  <pageMargins left="0.55118110236220497" right="0.55118110236220497" top="0.511811023622047" bottom="0.511811023622047" header="0.74803149606299202" footer="0.23622047244094499"/>
  <pageSetup paperSize="9" fitToHeight="0" orientation="landscape"/>
  <headerFooter alignWithMargins="0">
    <oddHeader>&amp;R&amp;"宋体,常规"&amp;10表&amp;"Times New Roman,常规"2
&amp;"宋体,常规"共&amp;"Times New Roman,常规"&amp;N&amp;"宋体,常规"页第&amp;"Times New Roman,常规"&amp;P&amp;"宋体,常规"页</oddHeader>
  </headerFooter>
  <rowBreaks count="1" manualBreakCount="1">
    <brk id="36" max="8"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indexed="10"/>
    <pageSetUpPr fitToPage="1"/>
  </sheetPr>
  <dimension ref="A1:G29"/>
  <sheetViews>
    <sheetView zoomScale="85" zoomScaleNormal="85" workbookViewId="0">
      <selection activeCell="A2" sqref="A2:L2"/>
    </sheetView>
  </sheetViews>
  <sheetFormatPr defaultColWidth="9" defaultRowHeight="15.75" customHeight="1" outlineLevelCol="1"/>
  <cols>
    <col min="1" max="1" width="6.25" style="13" customWidth="1"/>
    <col min="2" max="2" width="34.875" style="13" customWidth="1"/>
    <col min="3" max="3" width="19.125" style="13" hidden="1" customWidth="1" outlineLevel="1"/>
    <col min="4" max="4" width="21.625" style="13" customWidth="1" collapsed="1"/>
    <col min="5" max="6" width="21.625" style="13" customWidth="1"/>
    <col min="7" max="7" width="16" style="13" customWidth="1"/>
    <col min="8" max="16384" width="9" style="13"/>
  </cols>
  <sheetData>
    <row r="1" spans="1:7">
      <c r="A1" s="15" t="s">
        <v>414</v>
      </c>
      <c r="B1" s="106" t="s">
        <v>782</v>
      </c>
      <c r="C1" s="18"/>
      <c r="D1" s="18"/>
      <c r="E1" s="18"/>
      <c r="F1" s="18"/>
      <c r="G1" s="18"/>
    </row>
    <row r="2" spans="1:7" s="11" customFormat="1" ht="30" customHeight="1">
      <c r="A2" s="607" t="s">
        <v>1076</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55" t="s">
        <v>456</v>
      </c>
      <c r="D5" s="54" t="s">
        <v>457</v>
      </c>
      <c r="E5" s="54" t="s">
        <v>458</v>
      </c>
      <c r="F5" s="56" t="s">
        <v>459</v>
      </c>
      <c r="G5" s="54" t="s">
        <v>460</v>
      </c>
    </row>
    <row r="6" spans="1:7" ht="15.75" customHeight="1">
      <c r="A6" s="54" t="s">
        <v>1077</v>
      </c>
      <c r="B6" s="114" t="s">
        <v>1078</v>
      </c>
      <c r="C6" s="27">
        <f>'无形-土地'!O27</f>
        <v>0</v>
      </c>
      <c r="D6" s="29">
        <f>'无形-土地'!Q27</f>
        <v>0</v>
      </c>
      <c r="E6" s="30">
        <f>'无形-土地'!R27</f>
        <v>0</v>
      </c>
      <c r="F6" s="30">
        <f>E6-D6</f>
        <v>0</v>
      </c>
      <c r="G6" s="57" t="str">
        <f>IF(D6=0,"",F6/D6*100)</f>
        <v/>
      </c>
    </row>
    <row r="7" spans="1:7" ht="15.75" customHeight="1">
      <c r="A7" s="54" t="s">
        <v>1079</v>
      </c>
      <c r="B7" s="114" t="s">
        <v>1080</v>
      </c>
      <c r="C7" s="27">
        <f>'无形-其他'!H27</f>
        <v>0</v>
      </c>
      <c r="D7" s="29">
        <f>'无形-其他'!J27</f>
        <v>0</v>
      </c>
      <c r="E7" s="30">
        <f>'无形-其他'!L27</f>
        <v>0</v>
      </c>
      <c r="F7" s="30">
        <f>E7-D7</f>
        <v>0</v>
      </c>
      <c r="G7" s="57" t="str">
        <f>IF(D7=0,"",F7/D7*100)</f>
        <v/>
      </c>
    </row>
    <row r="8" spans="1:7" ht="15.75" customHeight="1">
      <c r="A8" s="54"/>
      <c r="B8" s="114"/>
      <c r="C8" s="27"/>
      <c r="D8" s="29"/>
      <c r="E8" s="30"/>
      <c r="F8" s="30"/>
      <c r="G8" s="57"/>
    </row>
    <row r="9" spans="1:7" ht="15.75" customHeight="1">
      <c r="A9" s="54"/>
      <c r="B9" s="114"/>
      <c r="C9" s="27"/>
      <c r="D9" s="29"/>
      <c r="E9" s="30"/>
      <c r="F9" s="30"/>
      <c r="G9" s="57"/>
    </row>
    <row r="10" spans="1:7" ht="15.75" customHeight="1">
      <c r="A10" s="54"/>
      <c r="B10" s="114"/>
      <c r="C10" s="27"/>
      <c r="D10" s="29"/>
      <c r="E10" s="30"/>
      <c r="F10" s="30"/>
      <c r="G10" s="57"/>
    </row>
    <row r="11" spans="1:7" ht="15.75" customHeight="1">
      <c r="A11" s="54"/>
      <c r="B11" s="114"/>
      <c r="C11" s="27"/>
      <c r="D11" s="29"/>
      <c r="E11" s="30"/>
      <c r="F11" s="30"/>
      <c r="G11" s="57"/>
    </row>
    <row r="12" spans="1:7" ht="15.75" customHeight="1">
      <c r="A12" s="54"/>
      <c r="B12" s="114"/>
      <c r="C12" s="27"/>
      <c r="D12" s="29"/>
      <c r="E12" s="30"/>
      <c r="F12" s="30"/>
      <c r="G12" s="57"/>
    </row>
    <row r="13" spans="1:7" ht="15.75" customHeight="1">
      <c r="A13" s="54"/>
      <c r="B13" s="114"/>
      <c r="C13" s="27"/>
      <c r="D13" s="29"/>
      <c r="E13" s="30"/>
      <c r="F13" s="30"/>
      <c r="G13" s="57"/>
    </row>
    <row r="14" spans="1:7" ht="15.75" customHeight="1">
      <c r="A14" s="54"/>
      <c r="B14" s="114"/>
      <c r="C14" s="27"/>
      <c r="D14" s="29"/>
      <c r="E14" s="30"/>
      <c r="F14" s="30"/>
      <c r="G14" s="57"/>
    </row>
    <row r="15" spans="1:7" ht="15.75" customHeight="1">
      <c r="A15" s="54"/>
      <c r="B15" s="114"/>
      <c r="C15" s="27"/>
      <c r="D15" s="29"/>
      <c r="E15" s="30"/>
      <c r="F15" s="30"/>
      <c r="G15" s="57"/>
    </row>
    <row r="16" spans="1:7" ht="15.75" customHeight="1">
      <c r="A16" s="54"/>
      <c r="B16" s="114"/>
      <c r="C16" s="27"/>
      <c r="D16" s="29"/>
      <c r="E16" s="30"/>
      <c r="F16" s="30"/>
      <c r="G16" s="57"/>
    </row>
    <row r="17" spans="1:7" ht="15.75" customHeight="1">
      <c r="A17" s="54"/>
      <c r="B17" s="114"/>
      <c r="C17" s="27"/>
      <c r="D17" s="29"/>
      <c r="E17" s="30"/>
      <c r="F17" s="30"/>
      <c r="G17" s="57"/>
    </row>
    <row r="18" spans="1:7" ht="15.75" customHeight="1">
      <c r="A18" s="54"/>
      <c r="B18" s="114"/>
      <c r="C18" s="27"/>
      <c r="D18" s="29"/>
      <c r="E18" s="30"/>
      <c r="F18" s="30"/>
      <c r="G18" s="57"/>
    </row>
    <row r="19" spans="1:7" ht="15.75" customHeight="1">
      <c r="A19" s="54"/>
      <c r="B19" s="114"/>
      <c r="C19" s="27"/>
      <c r="D19" s="29"/>
      <c r="E19" s="30"/>
      <c r="F19" s="30"/>
      <c r="G19" s="57"/>
    </row>
    <row r="20" spans="1:7" ht="15.75" customHeight="1">
      <c r="A20" s="54"/>
      <c r="B20" s="114"/>
      <c r="C20" s="27"/>
      <c r="D20" s="29"/>
      <c r="E20" s="30"/>
      <c r="F20" s="30"/>
      <c r="G20" s="57"/>
    </row>
    <row r="21" spans="1:7" ht="15.75" customHeight="1">
      <c r="A21" s="54"/>
      <c r="B21" s="114"/>
      <c r="C21" s="27"/>
      <c r="D21" s="29"/>
      <c r="E21" s="30"/>
      <c r="F21" s="30"/>
      <c r="G21" s="57"/>
    </row>
    <row r="22" spans="1:7" ht="15.75" customHeight="1">
      <c r="A22" s="54"/>
      <c r="B22" s="114"/>
      <c r="C22" s="27"/>
      <c r="D22" s="29"/>
      <c r="E22" s="30"/>
      <c r="F22" s="30"/>
      <c r="G22" s="57"/>
    </row>
    <row r="23" spans="1:7" ht="15.75" customHeight="1">
      <c r="A23" s="54"/>
      <c r="B23" s="114"/>
      <c r="C23" s="27"/>
      <c r="D23" s="29"/>
      <c r="E23" s="30"/>
      <c r="F23" s="30"/>
      <c r="G23" s="57"/>
    </row>
    <row r="24" spans="1:7" ht="15.75" customHeight="1">
      <c r="A24" s="54"/>
      <c r="B24" s="114"/>
      <c r="C24" s="27"/>
      <c r="D24" s="29"/>
      <c r="E24" s="30"/>
      <c r="F24" s="30"/>
      <c r="G24" s="57"/>
    </row>
    <row r="25" spans="1:7" ht="15.75" customHeight="1">
      <c r="A25" s="54" t="s">
        <v>769</v>
      </c>
      <c r="B25" s="54" t="s">
        <v>1081</v>
      </c>
      <c r="C25" s="27">
        <f>SUM(C6:C7)</f>
        <v>0</v>
      </c>
      <c r="D25" s="29">
        <f>SUM(D6:D7)</f>
        <v>0</v>
      </c>
      <c r="E25" s="30">
        <f>SUM(E6:E7)</f>
        <v>0</v>
      </c>
      <c r="F25" s="30">
        <f>E25-D25</f>
        <v>0</v>
      </c>
      <c r="G25" s="57" t="str">
        <f>IF(D25=0,"",F25/D25*100)</f>
        <v/>
      </c>
    </row>
    <row r="26" spans="1:7" ht="15.75" customHeight="1">
      <c r="A26" s="54" t="s">
        <v>769</v>
      </c>
      <c r="B26" s="54" t="s">
        <v>1082</v>
      </c>
      <c r="C26" s="27"/>
      <c r="D26" s="29"/>
      <c r="E26" s="30">
        <v>0</v>
      </c>
      <c r="F26" s="30">
        <f>E26-D26</f>
        <v>0</v>
      </c>
      <c r="G26" s="57" t="str">
        <f>IF(D26=0,"",F26/D26*100)</f>
        <v/>
      </c>
    </row>
    <row r="27" spans="1:7" ht="15.75" customHeight="1">
      <c r="A27" s="54" t="s">
        <v>769</v>
      </c>
      <c r="B27" s="54" t="s">
        <v>1083</v>
      </c>
      <c r="C27" s="27">
        <f>C25-C26</f>
        <v>0</v>
      </c>
      <c r="D27" s="29">
        <f>D25-D26</f>
        <v>0</v>
      </c>
      <c r="E27" s="30">
        <f>E25-E26</f>
        <v>0</v>
      </c>
      <c r="F27" s="30">
        <f>E27-D27</f>
        <v>0</v>
      </c>
      <c r="G27" s="57" t="str">
        <f>IF(D27=0,"",F27/D27*100)</f>
        <v/>
      </c>
    </row>
    <row r="28" spans="1:7" ht="15.75" customHeight="1">
      <c r="A28" s="34" t="e">
        <f>#REF!&amp;#REF!</f>
        <v>#REF!</v>
      </c>
    </row>
    <row r="29" spans="1:7" ht="15.75" customHeight="1">
      <c r="A29" s="34" t="e">
        <f>CONCATENATE(#REF!,#REF!,#REF!,#REF!,#REF!,#REF!,#REF!)</f>
        <v>#REF!</v>
      </c>
    </row>
  </sheetData>
  <mergeCells count="2">
    <mergeCell ref="A2:G2"/>
    <mergeCell ref="A3:G3"/>
  </mergeCells>
  <phoneticPr fontId="12" type="noConversion"/>
  <hyperlinks>
    <hyperlink ref="A1" location="索引目录!C48" display="返回索引页"/>
    <hyperlink ref="B6" location="'无形-土地'!B1" display="无形资产-土地使用权"/>
    <hyperlink ref="B7" location="'无形-其他'!B1" display="无形资产-其他无形资产"/>
    <hyperlink ref="B1" location="非流动资产汇总!B17" display="返回"/>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Roman,常规"6
&amp;"宋体,常规"共&amp;"Times New Roman,常规"&amp;N&amp;"宋体,常规"页第&amp;"Times New Roman,常规"&amp;P&amp;"宋体,常规"页</oddHead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3">
    <pageSetUpPr fitToPage="1"/>
  </sheetPr>
  <dimension ref="A1:U29"/>
  <sheetViews>
    <sheetView workbookViewId="0">
      <selection activeCell="A2" sqref="A2:T2"/>
    </sheetView>
  </sheetViews>
  <sheetFormatPr defaultColWidth="9" defaultRowHeight="15.75" customHeight="1" outlineLevelCol="1"/>
  <cols>
    <col min="1" max="1" width="6.375" style="13" customWidth="1"/>
    <col min="2" max="2" width="6.875" style="13" customWidth="1"/>
    <col min="3" max="3" width="13.375" style="13" customWidth="1"/>
    <col min="4" max="4" width="9.625" style="13" customWidth="1"/>
    <col min="5" max="5" width="20.375" style="13" customWidth="1"/>
    <col min="6" max="6" width="9.625" style="13" customWidth="1"/>
    <col min="7" max="8" width="10.5" style="13" customWidth="1"/>
    <col min="9" max="9" width="8.5" style="13" hidden="1" customWidth="1"/>
    <col min="10" max="10" width="8.625" style="13" customWidth="1"/>
    <col min="11" max="12" width="5.125" style="13" customWidth="1"/>
    <col min="13" max="13" width="9" style="13"/>
    <col min="14" max="14" width="12.5" style="13" customWidth="1"/>
    <col min="15" max="16" width="13" style="13" customWidth="1" outlineLevel="1"/>
    <col min="17" max="17" width="13" style="13" customWidth="1"/>
    <col min="18" max="18" width="13" style="13" customWidth="1" outlineLevel="1"/>
    <col min="19" max="19" width="8.125" style="13" customWidth="1" outlineLevel="1"/>
    <col min="20" max="20" width="9" style="13"/>
    <col min="21" max="21" width="18.625" style="13" customWidth="1" outlineLevel="1"/>
    <col min="22" max="16384" width="9" style="13"/>
  </cols>
  <sheetData>
    <row r="1" spans="1:21" ht="12.75">
      <c r="A1" s="113" t="s">
        <v>272</v>
      </c>
      <c r="B1" s="16" t="s">
        <v>452</v>
      </c>
      <c r="C1" s="16"/>
      <c r="D1" s="18"/>
      <c r="E1" s="18"/>
      <c r="F1" s="18"/>
      <c r="G1" s="18"/>
      <c r="H1" s="18"/>
      <c r="I1" s="18"/>
      <c r="J1" s="18"/>
      <c r="K1" s="18"/>
      <c r="L1" s="18"/>
      <c r="M1" s="18"/>
      <c r="N1" s="18"/>
      <c r="O1" s="18"/>
      <c r="P1" s="18"/>
      <c r="Q1" s="18"/>
      <c r="R1" s="18"/>
      <c r="S1" s="18"/>
      <c r="T1" s="18"/>
    </row>
    <row r="2" spans="1:21" s="11" customFormat="1" ht="30" customHeight="1">
      <c r="A2" s="607" t="s">
        <v>1084</v>
      </c>
      <c r="B2" s="607"/>
      <c r="C2" s="607"/>
      <c r="D2" s="607"/>
      <c r="E2" s="607"/>
      <c r="F2" s="607"/>
      <c r="G2" s="607"/>
      <c r="H2" s="607"/>
      <c r="I2" s="607"/>
      <c r="J2" s="607"/>
      <c r="K2" s="607"/>
      <c r="L2" s="607"/>
      <c r="M2" s="607"/>
      <c r="N2" s="607"/>
      <c r="O2" s="607"/>
      <c r="P2" s="607"/>
      <c r="Q2" s="607"/>
      <c r="R2" s="607"/>
      <c r="S2" s="607"/>
      <c r="T2" s="607"/>
    </row>
    <row r="3" spans="1:21" ht="14.1" customHeight="1">
      <c r="A3" s="608" t="e">
        <f>CONCATENATE(#REF!,#REF!,#REF!,#REF!,#REF!,#REF!,#REF!)</f>
        <v>#REF!</v>
      </c>
      <c r="B3" s="608"/>
      <c r="C3" s="608"/>
      <c r="D3" s="608"/>
      <c r="E3" s="608"/>
      <c r="F3" s="608"/>
      <c r="G3" s="608"/>
      <c r="H3" s="608"/>
      <c r="I3" s="608"/>
      <c r="J3" s="608"/>
      <c r="K3" s="608"/>
      <c r="L3" s="608"/>
      <c r="M3" s="618"/>
      <c r="N3" s="618"/>
      <c r="O3" s="618"/>
      <c r="P3" s="618"/>
      <c r="Q3" s="618"/>
      <c r="R3" s="618"/>
      <c r="S3" s="618"/>
      <c r="T3" s="618"/>
    </row>
    <row r="4" spans="1:21" ht="15.75" customHeight="1">
      <c r="A4" s="19" t="e">
        <f>#REF!&amp;#REF!</f>
        <v>#REF!</v>
      </c>
      <c r="T4" s="20" t="s">
        <v>275</v>
      </c>
    </row>
    <row r="5" spans="1:21" s="18" customFormat="1" ht="27.75" customHeight="1">
      <c r="A5" s="51" t="s">
        <v>454</v>
      </c>
      <c r="B5" s="51" t="s">
        <v>690</v>
      </c>
      <c r="C5" s="51" t="s">
        <v>1024</v>
      </c>
      <c r="D5" s="51" t="s">
        <v>1025</v>
      </c>
      <c r="E5" s="51" t="s">
        <v>1026</v>
      </c>
      <c r="F5" s="51" t="s">
        <v>1085</v>
      </c>
      <c r="G5" s="51" t="s">
        <v>818</v>
      </c>
      <c r="H5" s="51" t="s">
        <v>1028</v>
      </c>
      <c r="I5" s="51" t="s">
        <v>1029</v>
      </c>
      <c r="J5" s="51" t="s">
        <v>1030</v>
      </c>
      <c r="K5" s="51" t="s">
        <v>1031</v>
      </c>
      <c r="L5" s="51" t="s">
        <v>1032</v>
      </c>
      <c r="M5" s="51" t="s">
        <v>1033</v>
      </c>
      <c r="N5" s="51" t="s">
        <v>730</v>
      </c>
      <c r="O5" s="111" t="s">
        <v>456</v>
      </c>
      <c r="P5" s="24" t="s">
        <v>582</v>
      </c>
      <c r="Q5" s="25" t="s">
        <v>457</v>
      </c>
      <c r="R5" s="51" t="s">
        <v>458</v>
      </c>
      <c r="S5" s="51" t="s">
        <v>460</v>
      </c>
      <c r="T5" s="51" t="s">
        <v>583</v>
      </c>
      <c r="U5" s="21" t="s">
        <v>838</v>
      </c>
    </row>
    <row r="6" spans="1:21" ht="15.75" customHeight="1">
      <c r="A6" s="21">
        <v>1</v>
      </c>
      <c r="B6" s="21"/>
      <c r="C6" s="59"/>
      <c r="D6" s="59"/>
      <c r="E6" s="59"/>
      <c r="F6" s="26"/>
      <c r="G6" s="65"/>
      <c r="H6" s="65"/>
      <c r="I6" s="48"/>
      <c r="J6" s="48"/>
      <c r="K6" s="21"/>
      <c r="L6" s="21"/>
      <c r="M6" s="30"/>
      <c r="N6" s="30"/>
      <c r="O6" s="27"/>
      <c r="P6" s="30"/>
      <c r="Q6" s="30">
        <f>O6+P6</f>
        <v>0</v>
      </c>
      <c r="R6" s="30"/>
      <c r="S6" s="30" t="str">
        <f>IF(Q6=0,"",(R6-Q6)/Q6*100)</f>
        <v/>
      </c>
      <c r="T6" s="31"/>
      <c r="U6" s="31"/>
    </row>
    <row r="7" spans="1:21" ht="15.75" customHeight="1">
      <c r="A7" s="21"/>
      <c r="B7" s="21"/>
      <c r="C7" s="59"/>
      <c r="D7" s="59"/>
      <c r="E7" s="59"/>
      <c r="F7" s="26"/>
      <c r="G7" s="65"/>
      <c r="H7" s="65"/>
      <c r="I7" s="48"/>
      <c r="J7" s="48"/>
      <c r="K7" s="21"/>
      <c r="L7" s="21"/>
      <c r="M7" s="30"/>
      <c r="N7" s="30"/>
      <c r="O7" s="27"/>
      <c r="P7" s="30"/>
      <c r="Q7" s="30"/>
      <c r="R7" s="30"/>
      <c r="S7" s="30"/>
      <c r="T7" s="31"/>
      <c r="U7" s="31"/>
    </row>
    <row r="8" spans="1:21" ht="15.75" customHeight="1">
      <c r="A8" s="21"/>
      <c r="B8" s="21"/>
      <c r="C8" s="59"/>
      <c r="D8" s="59"/>
      <c r="E8" s="59"/>
      <c r="F8" s="26"/>
      <c r="G8" s="65"/>
      <c r="H8" s="65"/>
      <c r="I8" s="48"/>
      <c r="J8" s="48"/>
      <c r="K8" s="21"/>
      <c r="L8" s="21"/>
      <c r="M8" s="30"/>
      <c r="N8" s="30"/>
      <c r="O8" s="27"/>
      <c r="P8" s="30"/>
      <c r="Q8" s="30"/>
      <c r="R8" s="30"/>
      <c r="S8" s="30"/>
      <c r="T8" s="31"/>
      <c r="U8" s="31"/>
    </row>
    <row r="9" spans="1:21" ht="15.75" customHeight="1">
      <c r="A9" s="21"/>
      <c r="B9" s="21"/>
      <c r="C9" s="59"/>
      <c r="D9" s="59"/>
      <c r="E9" s="59"/>
      <c r="F9" s="26"/>
      <c r="G9" s="65"/>
      <c r="H9" s="65"/>
      <c r="I9" s="48"/>
      <c r="J9" s="48"/>
      <c r="K9" s="21"/>
      <c r="L9" s="21"/>
      <c r="M9" s="30"/>
      <c r="N9" s="30"/>
      <c r="O9" s="27"/>
      <c r="P9" s="30"/>
      <c r="Q9" s="30"/>
      <c r="R9" s="30"/>
      <c r="S9" s="30"/>
      <c r="T9" s="31"/>
      <c r="U9" s="31"/>
    </row>
    <row r="10" spans="1:21" ht="15.75" customHeight="1">
      <c r="A10" s="21"/>
      <c r="B10" s="21"/>
      <c r="C10" s="21"/>
      <c r="D10" s="26"/>
      <c r="E10" s="26"/>
      <c r="F10" s="26"/>
      <c r="G10" s="26"/>
      <c r="H10" s="26"/>
      <c r="I10" s="48"/>
      <c r="J10" s="48"/>
      <c r="K10" s="21"/>
      <c r="L10" s="21"/>
      <c r="M10" s="30"/>
      <c r="N10" s="30"/>
      <c r="O10" s="27"/>
      <c r="P10" s="28"/>
      <c r="Q10" s="29"/>
      <c r="R10" s="30"/>
      <c r="S10" s="30" t="str">
        <f t="shared" ref="S10:S27" si="0">IF(Q10=0,"",(R10-Q10)/Q10*100)</f>
        <v/>
      </c>
      <c r="T10" s="31"/>
      <c r="U10" s="31"/>
    </row>
    <row r="11" spans="1:21" ht="15.75" customHeight="1">
      <c r="A11" s="21"/>
      <c r="B11" s="21"/>
      <c r="C11" s="21"/>
      <c r="D11" s="26"/>
      <c r="E11" s="26"/>
      <c r="F11" s="26"/>
      <c r="G11" s="26"/>
      <c r="H11" s="26"/>
      <c r="I11" s="48"/>
      <c r="J11" s="48"/>
      <c r="K11" s="21"/>
      <c r="L11" s="21"/>
      <c r="M11" s="30"/>
      <c r="N11" s="30"/>
      <c r="O11" s="27"/>
      <c r="P11" s="28"/>
      <c r="Q11" s="29"/>
      <c r="R11" s="30"/>
      <c r="S11" s="30" t="str">
        <f t="shared" si="0"/>
        <v/>
      </c>
      <c r="T11" s="31"/>
      <c r="U11" s="31"/>
    </row>
    <row r="12" spans="1:21" ht="15.75" customHeight="1">
      <c r="A12" s="21"/>
      <c r="B12" s="21"/>
      <c r="C12" s="21"/>
      <c r="D12" s="26"/>
      <c r="E12" s="26"/>
      <c r="F12" s="26"/>
      <c r="G12" s="26"/>
      <c r="H12" s="26"/>
      <c r="I12" s="48"/>
      <c r="J12" s="48"/>
      <c r="K12" s="21"/>
      <c r="L12" s="21"/>
      <c r="M12" s="30"/>
      <c r="N12" s="30"/>
      <c r="O12" s="27"/>
      <c r="P12" s="28"/>
      <c r="Q12" s="29"/>
      <c r="R12" s="30"/>
      <c r="S12" s="30" t="str">
        <f t="shared" si="0"/>
        <v/>
      </c>
      <c r="T12" s="31"/>
      <c r="U12" s="31"/>
    </row>
    <row r="13" spans="1:21" ht="15.75" customHeight="1">
      <c r="A13" s="21"/>
      <c r="B13" s="21"/>
      <c r="C13" s="21"/>
      <c r="D13" s="26"/>
      <c r="E13" s="26"/>
      <c r="F13" s="26"/>
      <c r="G13" s="26"/>
      <c r="H13" s="26"/>
      <c r="I13" s="48"/>
      <c r="J13" s="48"/>
      <c r="K13" s="21"/>
      <c r="L13" s="21"/>
      <c r="M13" s="30"/>
      <c r="N13" s="30"/>
      <c r="O13" s="27"/>
      <c r="P13" s="28"/>
      <c r="Q13" s="29"/>
      <c r="R13" s="30"/>
      <c r="S13" s="30" t="str">
        <f t="shared" si="0"/>
        <v/>
      </c>
      <c r="T13" s="31"/>
      <c r="U13" s="31"/>
    </row>
    <row r="14" spans="1:21" ht="15.75" customHeight="1">
      <c r="A14" s="21"/>
      <c r="B14" s="21"/>
      <c r="C14" s="21"/>
      <c r="D14" s="26"/>
      <c r="E14" s="26"/>
      <c r="F14" s="26"/>
      <c r="G14" s="26"/>
      <c r="H14" s="26"/>
      <c r="I14" s="48"/>
      <c r="J14" s="48"/>
      <c r="K14" s="21"/>
      <c r="L14" s="21"/>
      <c r="M14" s="30"/>
      <c r="N14" s="30"/>
      <c r="O14" s="27"/>
      <c r="P14" s="28"/>
      <c r="Q14" s="29"/>
      <c r="R14" s="30"/>
      <c r="S14" s="30" t="str">
        <f t="shared" si="0"/>
        <v/>
      </c>
      <c r="T14" s="31"/>
      <c r="U14" s="31"/>
    </row>
    <row r="15" spans="1:21" ht="15.75" customHeight="1">
      <c r="A15" s="21"/>
      <c r="B15" s="21"/>
      <c r="C15" s="21"/>
      <c r="D15" s="26"/>
      <c r="E15" s="26"/>
      <c r="F15" s="26"/>
      <c r="G15" s="26"/>
      <c r="H15" s="26"/>
      <c r="I15" s="48"/>
      <c r="J15" s="48"/>
      <c r="K15" s="21"/>
      <c r="L15" s="21"/>
      <c r="M15" s="30"/>
      <c r="N15" s="30"/>
      <c r="O15" s="27"/>
      <c r="P15" s="28"/>
      <c r="Q15" s="29"/>
      <c r="R15" s="30"/>
      <c r="S15" s="30" t="str">
        <f t="shared" si="0"/>
        <v/>
      </c>
      <c r="T15" s="31"/>
      <c r="U15" s="31"/>
    </row>
    <row r="16" spans="1:21" ht="15.75" customHeight="1">
      <c r="A16" s="21"/>
      <c r="B16" s="21"/>
      <c r="C16" s="21"/>
      <c r="D16" s="26"/>
      <c r="E16" s="26"/>
      <c r="F16" s="26"/>
      <c r="G16" s="26"/>
      <c r="H16" s="26"/>
      <c r="I16" s="48"/>
      <c r="J16" s="48"/>
      <c r="K16" s="21"/>
      <c r="L16" s="21"/>
      <c r="M16" s="30"/>
      <c r="N16" s="30"/>
      <c r="O16" s="27"/>
      <c r="P16" s="28"/>
      <c r="Q16" s="29"/>
      <c r="R16" s="30"/>
      <c r="S16" s="30" t="str">
        <f t="shared" si="0"/>
        <v/>
      </c>
      <c r="T16" s="31"/>
      <c r="U16" s="31"/>
    </row>
    <row r="17" spans="1:21" ht="15.75" customHeight="1">
      <c r="A17" s="21"/>
      <c r="B17" s="21"/>
      <c r="C17" s="21"/>
      <c r="D17" s="26"/>
      <c r="E17" s="26"/>
      <c r="F17" s="26"/>
      <c r="G17" s="26"/>
      <c r="H17" s="26"/>
      <c r="I17" s="48"/>
      <c r="J17" s="48"/>
      <c r="K17" s="21"/>
      <c r="L17" s="21"/>
      <c r="M17" s="30"/>
      <c r="N17" s="30"/>
      <c r="O17" s="27"/>
      <c r="P17" s="28"/>
      <c r="Q17" s="29"/>
      <c r="R17" s="30"/>
      <c r="S17" s="30" t="str">
        <f t="shared" si="0"/>
        <v/>
      </c>
      <c r="T17" s="31"/>
      <c r="U17" s="31"/>
    </row>
    <row r="18" spans="1:21" ht="15.75" customHeight="1">
      <c r="A18" s="21"/>
      <c r="B18" s="21"/>
      <c r="C18" s="21"/>
      <c r="D18" s="26"/>
      <c r="E18" s="26"/>
      <c r="F18" s="26"/>
      <c r="G18" s="26"/>
      <c r="H18" s="26"/>
      <c r="I18" s="48"/>
      <c r="J18" s="48"/>
      <c r="K18" s="21"/>
      <c r="L18" s="21"/>
      <c r="M18" s="30"/>
      <c r="N18" s="30"/>
      <c r="O18" s="27"/>
      <c r="P18" s="28"/>
      <c r="Q18" s="29"/>
      <c r="R18" s="30"/>
      <c r="S18" s="30" t="str">
        <f t="shared" si="0"/>
        <v/>
      </c>
      <c r="T18" s="31"/>
      <c r="U18" s="31"/>
    </row>
    <row r="19" spans="1:21" ht="15.75" customHeight="1">
      <c r="A19" s="21"/>
      <c r="B19" s="21"/>
      <c r="C19" s="21"/>
      <c r="D19" s="26"/>
      <c r="E19" s="26"/>
      <c r="F19" s="26"/>
      <c r="G19" s="26"/>
      <c r="H19" s="26"/>
      <c r="I19" s="48"/>
      <c r="J19" s="48"/>
      <c r="K19" s="21"/>
      <c r="L19" s="21"/>
      <c r="M19" s="30"/>
      <c r="N19" s="30"/>
      <c r="O19" s="27"/>
      <c r="P19" s="28"/>
      <c r="Q19" s="29"/>
      <c r="R19" s="30"/>
      <c r="S19" s="30" t="str">
        <f t="shared" si="0"/>
        <v/>
      </c>
      <c r="T19" s="31"/>
      <c r="U19" s="31"/>
    </row>
    <row r="20" spans="1:21" ht="15.75" customHeight="1">
      <c r="A20" s="21"/>
      <c r="B20" s="21"/>
      <c r="C20" s="21"/>
      <c r="D20" s="26"/>
      <c r="E20" s="26"/>
      <c r="F20" s="26"/>
      <c r="G20" s="26"/>
      <c r="H20" s="26"/>
      <c r="I20" s="48"/>
      <c r="J20" s="48"/>
      <c r="K20" s="21"/>
      <c r="L20" s="21"/>
      <c r="M20" s="30"/>
      <c r="N20" s="30"/>
      <c r="O20" s="27"/>
      <c r="P20" s="28"/>
      <c r="Q20" s="29"/>
      <c r="R20" s="30"/>
      <c r="S20" s="30" t="str">
        <f t="shared" si="0"/>
        <v/>
      </c>
      <c r="T20" s="31"/>
      <c r="U20" s="31"/>
    </row>
    <row r="21" spans="1:21" ht="15.75" customHeight="1">
      <c r="A21" s="21"/>
      <c r="B21" s="21"/>
      <c r="C21" s="21"/>
      <c r="D21" s="26"/>
      <c r="E21" s="26"/>
      <c r="F21" s="26"/>
      <c r="G21" s="26"/>
      <c r="H21" s="26"/>
      <c r="I21" s="48"/>
      <c r="J21" s="48"/>
      <c r="K21" s="21"/>
      <c r="L21" s="21"/>
      <c r="M21" s="30"/>
      <c r="N21" s="30"/>
      <c r="O21" s="27"/>
      <c r="P21" s="28"/>
      <c r="Q21" s="29"/>
      <c r="R21" s="30"/>
      <c r="S21" s="30" t="str">
        <f t="shared" si="0"/>
        <v/>
      </c>
      <c r="T21" s="31"/>
      <c r="U21" s="31"/>
    </row>
    <row r="22" spans="1:21" ht="15.75" customHeight="1">
      <c r="A22" s="21"/>
      <c r="B22" s="21"/>
      <c r="C22" s="21"/>
      <c r="D22" s="26"/>
      <c r="E22" s="26"/>
      <c r="F22" s="26"/>
      <c r="G22" s="26"/>
      <c r="H22" s="26"/>
      <c r="I22" s="48"/>
      <c r="J22" s="48"/>
      <c r="K22" s="21"/>
      <c r="L22" s="21"/>
      <c r="M22" s="30"/>
      <c r="N22" s="30"/>
      <c r="O22" s="27"/>
      <c r="P22" s="28"/>
      <c r="Q22" s="29"/>
      <c r="R22" s="30"/>
      <c r="S22" s="30"/>
      <c r="T22" s="31"/>
      <c r="U22" s="31"/>
    </row>
    <row r="23" spans="1:21" ht="15.75" customHeight="1">
      <c r="A23" s="21"/>
      <c r="B23" s="21"/>
      <c r="C23" s="21"/>
      <c r="D23" s="26"/>
      <c r="E23" s="26"/>
      <c r="F23" s="26"/>
      <c r="G23" s="26"/>
      <c r="H23" s="26"/>
      <c r="I23" s="48"/>
      <c r="J23" s="48"/>
      <c r="K23" s="21"/>
      <c r="L23" s="21"/>
      <c r="M23" s="30"/>
      <c r="N23" s="30"/>
      <c r="O23" s="27"/>
      <c r="P23" s="28"/>
      <c r="Q23" s="29"/>
      <c r="R23" s="30"/>
      <c r="S23" s="30"/>
      <c r="T23" s="31"/>
      <c r="U23" s="31"/>
    </row>
    <row r="24" spans="1:21" ht="15.75" customHeight="1">
      <c r="A24" s="21"/>
      <c r="B24" s="21"/>
      <c r="C24" s="21"/>
      <c r="D24" s="26"/>
      <c r="E24" s="26"/>
      <c r="F24" s="26"/>
      <c r="G24" s="26"/>
      <c r="H24" s="26"/>
      <c r="I24" s="48"/>
      <c r="J24" s="48"/>
      <c r="K24" s="21"/>
      <c r="L24" s="21"/>
      <c r="M24" s="30"/>
      <c r="N24" s="30"/>
      <c r="O24" s="27"/>
      <c r="P24" s="28"/>
      <c r="Q24" s="29"/>
      <c r="R24" s="30"/>
      <c r="S24" s="30"/>
      <c r="T24" s="31"/>
      <c r="U24" s="31"/>
    </row>
    <row r="25" spans="1:21" ht="15.75" customHeight="1">
      <c r="A25" s="21"/>
      <c r="B25" s="21"/>
      <c r="C25" s="21"/>
      <c r="D25" s="26"/>
      <c r="E25" s="26"/>
      <c r="F25" s="26"/>
      <c r="G25" s="26"/>
      <c r="H25" s="26"/>
      <c r="I25" s="48"/>
      <c r="J25" s="48"/>
      <c r="K25" s="21"/>
      <c r="L25" s="21"/>
      <c r="M25" s="30"/>
      <c r="N25" s="30"/>
      <c r="O25" s="27"/>
      <c r="P25" s="28"/>
      <c r="Q25" s="29"/>
      <c r="R25" s="30"/>
      <c r="S25" s="30"/>
      <c r="T25" s="31"/>
      <c r="U25" s="31"/>
    </row>
    <row r="26" spans="1:21" ht="15.75" customHeight="1">
      <c r="A26" s="21"/>
      <c r="B26" s="21"/>
      <c r="C26" s="21"/>
      <c r="D26" s="26"/>
      <c r="E26" s="26"/>
      <c r="F26" s="26"/>
      <c r="G26" s="26"/>
      <c r="H26" s="26"/>
      <c r="I26" s="48"/>
      <c r="J26" s="48"/>
      <c r="K26" s="21"/>
      <c r="L26" s="21"/>
      <c r="M26" s="30"/>
      <c r="N26" s="30"/>
      <c r="O26" s="27"/>
      <c r="P26" s="28"/>
      <c r="Q26" s="29"/>
      <c r="R26" s="30"/>
      <c r="S26" s="30"/>
      <c r="T26" s="31"/>
      <c r="U26" s="31"/>
    </row>
    <row r="27" spans="1:21" ht="15.75" customHeight="1">
      <c r="A27" s="619" t="s">
        <v>584</v>
      </c>
      <c r="B27" s="621"/>
      <c r="C27" s="621"/>
      <c r="D27" s="621"/>
      <c r="E27" s="620"/>
      <c r="F27" s="33"/>
      <c r="G27" s="33"/>
      <c r="H27" s="33"/>
      <c r="I27" s="48"/>
      <c r="J27" s="48"/>
      <c r="K27" s="21"/>
      <c r="L27" s="21"/>
      <c r="M27" s="30">
        <f>SUM(M6:M26)</f>
        <v>0</v>
      </c>
      <c r="N27" s="30">
        <f>SUM(N6:N26)</f>
        <v>0</v>
      </c>
      <c r="O27" s="27">
        <f>SUM(O6:O26)</f>
        <v>0</v>
      </c>
      <c r="P27" s="28"/>
      <c r="Q27" s="29">
        <f>SUM(Q6:Q26)</f>
        <v>0</v>
      </c>
      <c r="R27" s="29">
        <f>SUM(R6:R26)</f>
        <v>0</v>
      </c>
      <c r="S27" s="30" t="str">
        <f t="shared" si="0"/>
        <v/>
      </c>
      <c r="T27" s="31"/>
      <c r="U27" s="31"/>
    </row>
    <row r="28" spans="1:21" ht="15.75" customHeight="1">
      <c r="A28" s="34" t="e">
        <f>#REF!&amp;#REF!</f>
        <v>#REF!</v>
      </c>
      <c r="K28" s="19"/>
      <c r="R28" s="13" t="e">
        <f>"评估人员："&amp;#REF!</f>
        <v>#REF!</v>
      </c>
    </row>
    <row r="29" spans="1:21" ht="15.75" customHeight="1">
      <c r="A29" s="34" t="e">
        <f>CONCATENATE(#REF!,#REF!,#REF!,#REF!,#REF!,#REF!,#REF!)</f>
        <v>#REF!</v>
      </c>
    </row>
  </sheetData>
  <mergeCells count="3">
    <mergeCell ref="A2:T2"/>
    <mergeCell ref="A3:T3"/>
    <mergeCell ref="A27:E27"/>
  </mergeCells>
  <phoneticPr fontId="12" type="noConversion"/>
  <hyperlinks>
    <hyperlink ref="A1" location="索引目录!C28" display="返回索引页"/>
    <hyperlink ref="B1" location="无形资产汇总!B6" display="返回"/>
  </hyperlinks>
  <printOptions horizontalCentered="1"/>
  <pageMargins left="0.35433070866141703" right="0.35433070866141703" top="0.78740157480314998" bottom="0.78740157480314998" header="1.02362204724409" footer="0.511811023622047"/>
  <pageSetup paperSize="9" scale="66" fitToHeight="0" orientation="landscape"/>
  <headerFooter alignWithMargins="0">
    <oddHeader>&amp;R&amp;"宋体,常规"&amp;10表&amp;"Times New Roman,常规"4-12-1
&amp;"宋体,常规"共&amp;"Times New Roman,常规"&amp;N&amp;"宋体,常规"页第&amp;"Times New Roman,常规"&amp;P&amp;"宋体,常规"页</oddHeader>
  </headerFooter>
  <legacy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4">
    <pageSetUpPr fitToPage="1"/>
  </sheetPr>
  <dimension ref="A1:N29"/>
  <sheetViews>
    <sheetView workbookViewId="0">
      <selection activeCell="F10" sqref="F10"/>
    </sheetView>
  </sheetViews>
  <sheetFormatPr defaultColWidth="9" defaultRowHeight="15.75" customHeight="1" outlineLevelCol="1"/>
  <cols>
    <col min="1" max="1" width="5.75" style="13" customWidth="1"/>
    <col min="2" max="2" width="7.625" style="13" customWidth="1"/>
    <col min="3" max="3" width="15" style="13" customWidth="1"/>
    <col min="4" max="4" width="9.25" style="46" customWidth="1"/>
    <col min="5" max="6" width="8.125" style="13" customWidth="1"/>
    <col min="7" max="7" width="13.375" style="13" customWidth="1"/>
    <col min="8" max="9" width="13.375" style="13" customWidth="1" outlineLevel="1"/>
    <col min="10" max="10" width="13.375" style="13" customWidth="1"/>
    <col min="11" max="11" width="9.25" style="13" customWidth="1"/>
    <col min="12" max="12" width="13.375" style="13" customWidth="1" outlineLevel="1"/>
    <col min="13" max="13" width="11.625" style="13" customWidth="1" outlineLevel="1"/>
    <col min="14" max="14" width="11" style="13" customWidth="1"/>
    <col min="15" max="16384" width="9" style="13"/>
  </cols>
  <sheetData>
    <row r="1" spans="1:14" ht="12.75">
      <c r="A1" s="113" t="s">
        <v>272</v>
      </c>
      <c r="B1" s="113"/>
      <c r="C1" s="16" t="s">
        <v>452</v>
      </c>
      <c r="D1" s="47"/>
      <c r="E1" s="18"/>
      <c r="F1" s="18"/>
      <c r="G1" s="18"/>
      <c r="H1" s="18"/>
      <c r="I1" s="18"/>
      <c r="J1" s="18"/>
      <c r="K1" s="18"/>
      <c r="L1" s="18"/>
      <c r="M1" s="18"/>
      <c r="N1" s="18"/>
    </row>
    <row r="2" spans="1:14" s="11" customFormat="1" ht="30" customHeight="1">
      <c r="A2" s="607" t="s">
        <v>1086</v>
      </c>
      <c r="B2" s="607"/>
      <c r="C2" s="607"/>
      <c r="D2" s="607"/>
      <c r="E2" s="607"/>
      <c r="F2" s="607"/>
      <c r="G2" s="607"/>
      <c r="H2" s="607"/>
      <c r="I2" s="607"/>
      <c r="J2" s="607"/>
      <c r="K2" s="607"/>
      <c r="L2" s="607"/>
      <c r="M2" s="607"/>
      <c r="N2" s="607"/>
    </row>
    <row r="3" spans="1:14" ht="14.1" customHeight="1">
      <c r="A3" s="608" t="e">
        <f>CONCATENATE(#REF!,#REF!,#REF!,#REF!,#REF!,#REF!,#REF!)</f>
        <v>#REF!</v>
      </c>
      <c r="B3" s="608"/>
      <c r="C3" s="608"/>
      <c r="D3" s="608"/>
      <c r="E3" s="608"/>
      <c r="F3" s="608"/>
      <c r="G3" s="608"/>
      <c r="H3" s="608"/>
      <c r="I3" s="608"/>
      <c r="J3" s="608"/>
      <c r="K3" s="618"/>
      <c r="L3" s="618"/>
      <c r="M3" s="618"/>
      <c r="N3" s="618"/>
    </row>
    <row r="4" spans="1:14" ht="15.75" customHeight="1">
      <c r="A4" s="19" t="e">
        <f>#REF!&amp;#REF!</f>
        <v>#REF!</v>
      </c>
      <c r="B4" s="19"/>
      <c r="N4" s="20" t="s">
        <v>275</v>
      </c>
    </row>
    <row r="5" spans="1:14" s="18" customFormat="1" ht="27.75" customHeight="1">
      <c r="A5" s="51" t="s">
        <v>454</v>
      </c>
      <c r="B5" s="51" t="s">
        <v>1087</v>
      </c>
      <c r="C5" s="51" t="s">
        <v>1088</v>
      </c>
      <c r="D5" s="110" t="s">
        <v>1029</v>
      </c>
      <c r="E5" s="51" t="s">
        <v>1089</v>
      </c>
      <c r="F5" s="51" t="s">
        <v>1090</v>
      </c>
      <c r="G5" s="51" t="s">
        <v>730</v>
      </c>
      <c r="H5" s="111" t="s">
        <v>456</v>
      </c>
      <c r="I5" s="24" t="s">
        <v>582</v>
      </c>
      <c r="J5" s="25" t="s">
        <v>457</v>
      </c>
      <c r="K5" s="51" t="s">
        <v>1091</v>
      </c>
      <c r="L5" s="51" t="s">
        <v>458</v>
      </c>
      <c r="M5" s="51" t="s">
        <v>460</v>
      </c>
      <c r="N5" s="51" t="s">
        <v>583</v>
      </c>
    </row>
    <row r="6" spans="1:14" ht="15.75" customHeight="1">
      <c r="A6" s="21">
        <v>1</v>
      </c>
      <c r="B6" s="21"/>
      <c r="C6" s="96"/>
      <c r="D6" s="77"/>
      <c r="E6" s="21"/>
      <c r="F6" s="21"/>
      <c r="G6" s="30"/>
      <c r="H6" s="27"/>
      <c r="I6" s="29"/>
      <c r="J6" s="29">
        <f>H6+I6</f>
        <v>0</v>
      </c>
      <c r="K6" s="21"/>
      <c r="L6" s="30">
        <f>J6</f>
        <v>0</v>
      </c>
      <c r="M6" s="30" t="str">
        <f>IF(J6=0,"",(L6-J6)/J6*100)</f>
        <v/>
      </c>
      <c r="N6" s="31"/>
    </row>
    <row r="7" spans="1:14" ht="15.75" customHeight="1">
      <c r="A7" s="21"/>
      <c r="B7" s="21"/>
      <c r="C7" s="26"/>
      <c r="D7" s="48"/>
      <c r="E7" s="21"/>
      <c r="F7" s="21"/>
      <c r="G7" s="30"/>
      <c r="H7" s="27"/>
      <c r="I7" s="29"/>
      <c r="J7" s="29"/>
      <c r="K7" s="21"/>
      <c r="L7" s="30"/>
      <c r="M7" s="30" t="str">
        <f t="shared" ref="M7:M27" si="0">IF(J7=0,"",(L7-J7)/J7*100)</f>
        <v/>
      </c>
      <c r="N7" s="31"/>
    </row>
    <row r="8" spans="1:14" ht="15.75" customHeight="1">
      <c r="A8" s="21"/>
      <c r="B8" s="21"/>
      <c r="C8" s="26"/>
      <c r="D8" s="48"/>
      <c r="E8" s="21"/>
      <c r="F8" s="21"/>
      <c r="G8" s="30"/>
      <c r="H8" s="27"/>
      <c r="I8" s="29"/>
      <c r="J8" s="29"/>
      <c r="K8" s="21"/>
      <c r="L8" s="30"/>
      <c r="M8" s="30" t="str">
        <f t="shared" si="0"/>
        <v/>
      </c>
      <c r="N8" s="31"/>
    </row>
    <row r="9" spans="1:14" ht="15.75" customHeight="1">
      <c r="A9" s="21"/>
      <c r="B9" s="21"/>
      <c r="C9" s="26"/>
      <c r="D9" s="48"/>
      <c r="E9" s="21"/>
      <c r="F9" s="21"/>
      <c r="G9" s="30"/>
      <c r="H9" s="27"/>
      <c r="I9" s="29"/>
      <c r="J9" s="29"/>
      <c r="K9" s="21"/>
      <c r="L9" s="30"/>
      <c r="M9" s="30" t="str">
        <f t="shared" si="0"/>
        <v/>
      </c>
      <c r="N9" s="31"/>
    </row>
    <row r="10" spans="1:14" ht="15.75" customHeight="1">
      <c r="A10" s="21"/>
      <c r="B10" s="21"/>
      <c r="C10" s="26"/>
      <c r="D10" s="48"/>
      <c r="E10" s="21"/>
      <c r="F10" s="21"/>
      <c r="G10" s="30"/>
      <c r="H10" s="27"/>
      <c r="I10" s="29"/>
      <c r="J10" s="29"/>
      <c r="K10" s="21"/>
      <c r="L10" s="30"/>
      <c r="M10" s="30" t="str">
        <f t="shared" si="0"/>
        <v/>
      </c>
      <c r="N10" s="31"/>
    </row>
    <row r="11" spans="1:14" ht="15.75" customHeight="1">
      <c r="A11" s="21"/>
      <c r="B11" s="21"/>
      <c r="C11" s="26"/>
      <c r="D11" s="48"/>
      <c r="E11" s="21"/>
      <c r="F11" s="21"/>
      <c r="G11" s="30"/>
      <c r="H11" s="27"/>
      <c r="I11" s="29"/>
      <c r="J11" s="29"/>
      <c r="K11" s="21"/>
      <c r="L11" s="30"/>
      <c r="M11" s="30" t="str">
        <f t="shared" si="0"/>
        <v/>
      </c>
      <c r="N11" s="31"/>
    </row>
    <row r="12" spans="1:14" ht="15.75" customHeight="1">
      <c r="A12" s="21"/>
      <c r="B12" s="21"/>
      <c r="C12" s="26"/>
      <c r="D12" s="48"/>
      <c r="E12" s="21"/>
      <c r="F12" s="21"/>
      <c r="G12" s="30"/>
      <c r="H12" s="27"/>
      <c r="I12" s="29"/>
      <c r="J12" s="29"/>
      <c r="K12" s="21"/>
      <c r="L12" s="30"/>
      <c r="M12" s="30" t="str">
        <f t="shared" si="0"/>
        <v/>
      </c>
      <c r="N12" s="31"/>
    </row>
    <row r="13" spans="1:14" ht="15.75" customHeight="1">
      <c r="A13" s="21"/>
      <c r="B13" s="21"/>
      <c r="C13" s="26"/>
      <c r="D13" s="48"/>
      <c r="E13" s="21"/>
      <c r="F13" s="21"/>
      <c r="G13" s="30"/>
      <c r="H13" s="27"/>
      <c r="I13" s="29"/>
      <c r="J13" s="29"/>
      <c r="K13" s="21"/>
      <c r="L13" s="30"/>
      <c r="M13" s="30" t="str">
        <f t="shared" si="0"/>
        <v/>
      </c>
      <c r="N13" s="31"/>
    </row>
    <row r="14" spans="1:14" ht="15.75" customHeight="1">
      <c r="A14" s="21"/>
      <c r="B14" s="21"/>
      <c r="C14" s="26"/>
      <c r="D14" s="48"/>
      <c r="E14" s="21"/>
      <c r="F14" s="21"/>
      <c r="G14" s="30"/>
      <c r="H14" s="27"/>
      <c r="I14" s="29"/>
      <c r="J14" s="29"/>
      <c r="K14" s="21"/>
      <c r="L14" s="30"/>
      <c r="M14" s="30" t="str">
        <f t="shared" si="0"/>
        <v/>
      </c>
      <c r="N14" s="31"/>
    </row>
    <row r="15" spans="1:14" ht="15.75" customHeight="1">
      <c r="A15" s="21"/>
      <c r="B15" s="21"/>
      <c r="C15" s="26"/>
      <c r="D15" s="48"/>
      <c r="E15" s="21"/>
      <c r="F15" s="21"/>
      <c r="G15" s="30"/>
      <c r="H15" s="27"/>
      <c r="I15" s="29"/>
      <c r="J15" s="29"/>
      <c r="K15" s="21"/>
      <c r="L15" s="30"/>
      <c r="M15" s="30" t="str">
        <f t="shared" si="0"/>
        <v/>
      </c>
      <c r="N15" s="31"/>
    </row>
    <row r="16" spans="1:14" ht="15.75" customHeight="1">
      <c r="A16" s="21"/>
      <c r="B16" s="21"/>
      <c r="C16" s="26"/>
      <c r="D16" s="48"/>
      <c r="E16" s="21"/>
      <c r="F16" s="21"/>
      <c r="G16" s="30"/>
      <c r="H16" s="27"/>
      <c r="I16" s="29"/>
      <c r="J16" s="29"/>
      <c r="K16" s="21"/>
      <c r="L16" s="30"/>
      <c r="M16" s="30" t="str">
        <f t="shared" si="0"/>
        <v/>
      </c>
      <c r="N16" s="31"/>
    </row>
    <row r="17" spans="1:14" ht="15.75" customHeight="1">
      <c r="A17" s="21"/>
      <c r="B17" s="21"/>
      <c r="C17" s="26"/>
      <c r="D17" s="48"/>
      <c r="E17" s="21"/>
      <c r="F17" s="21"/>
      <c r="G17" s="30"/>
      <c r="H17" s="27"/>
      <c r="I17" s="29"/>
      <c r="J17" s="29"/>
      <c r="K17" s="21"/>
      <c r="L17" s="30"/>
      <c r="M17" s="30" t="str">
        <f t="shared" si="0"/>
        <v/>
      </c>
      <c r="N17" s="31"/>
    </row>
    <row r="18" spans="1:14" ht="15.75" customHeight="1">
      <c r="A18" s="21"/>
      <c r="B18" s="21"/>
      <c r="C18" s="26"/>
      <c r="D18" s="48"/>
      <c r="E18" s="21"/>
      <c r="F18" s="21"/>
      <c r="G18" s="30"/>
      <c r="H18" s="27"/>
      <c r="I18" s="29"/>
      <c r="J18" s="29"/>
      <c r="K18" s="21"/>
      <c r="L18" s="30"/>
      <c r="M18" s="30" t="str">
        <f t="shared" si="0"/>
        <v/>
      </c>
      <c r="N18" s="31"/>
    </row>
    <row r="19" spans="1:14" ht="15.75" customHeight="1">
      <c r="A19" s="21"/>
      <c r="B19" s="21"/>
      <c r="C19" s="26"/>
      <c r="D19" s="48"/>
      <c r="E19" s="21"/>
      <c r="F19" s="21"/>
      <c r="G19" s="30"/>
      <c r="H19" s="27"/>
      <c r="I19" s="29"/>
      <c r="J19" s="29"/>
      <c r="K19" s="21"/>
      <c r="L19" s="30"/>
      <c r="M19" s="30" t="str">
        <f t="shared" si="0"/>
        <v/>
      </c>
      <c r="N19" s="31"/>
    </row>
    <row r="20" spans="1:14" ht="15.75" customHeight="1">
      <c r="A20" s="21"/>
      <c r="B20" s="21"/>
      <c r="C20" s="26"/>
      <c r="D20" s="48"/>
      <c r="E20" s="21"/>
      <c r="F20" s="21"/>
      <c r="G20" s="30"/>
      <c r="H20" s="27"/>
      <c r="I20" s="29"/>
      <c r="J20" s="29"/>
      <c r="K20" s="21"/>
      <c r="L20" s="30"/>
      <c r="M20" s="30" t="str">
        <f t="shared" si="0"/>
        <v/>
      </c>
      <c r="N20" s="31"/>
    </row>
    <row r="21" spans="1:14" ht="15.75" customHeight="1">
      <c r="A21" s="21"/>
      <c r="B21" s="21"/>
      <c r="C21" s="26"/>
      <c r="D21" s="48"/>
      <c r="E21" s="21"/>
      <c r="F21" s="21"/>
      <c r="G21" s="30"/>
      <c r="H21" s="27"/>
      <c r="I21" s="29"/>
      <c r="J21" s="29"/>
      <c r="K21" s="21"/>
      <c r="L21" s="30"/>
      <c r="M21" s="30" t="str">
        <f t="shared" si="0"/>
        <v/>
      </c>
      <c r="N21" s="31"/>
    </row>
    <row r="22" spans="1:14" ht="15.75" customHeight="1">
      <c r="A22" s="21"/>
      <c r="B22" s="21"/>
      <c r="C22" s="26"/>
      <c r="D22" s="48"/>
      <c r="E22" s="21"/>
      <c r="F22" s="21"/>
      <c r="G22" s="30"/>
      <c r="H22" s="27"/>
      <c r="I22" s="29"/>
      <c r="J22" s="29"/>
      <c r="K22" s="21"/>
      <c r="L22" s="30"/>
      <c r="M22" s="30" t="str">
        <f t="shared" si="0"/>
        <v/>
      </c>
      <c r="N22" s="31"/>
    </row>
    <row r="23" spans="1:14" ht="15.75" customHeight="1">
      <c r="A23" s="21"/>
      <c r="B23" s="21"/>
      <c r="C23" s="26"/>
      <c r="D23" s="48"/>
      <c r="E23" s="21"/>
      <c r="F23" s="21"/>
      <c r="G23" s="30"/>
      <c r="H23" s="27"/>
      <c r="I23" s="29"/>
      <c r="J23" s="29"/>
      <c r="K23" s="21"/>
      <c r="L23" s="30"/>
      <c r="M23" s="30" t="str">
        <f t="shared" si="0"/>
        <v/>
      </c>
      <c r="N23" s="31"/>
    </row>
    <row r="24" spans="1:14" ht="15.75" customHeight="1">
      <c r="A24" s="21"/>
      <c r="B24" s="21"/>
      <c r="C24" s="26"/>
      <c r="D24" s="48"/>
      <c r="E24" s="21"/>
      <c r="F24" s="21"/>
      <c r="G24" s="30"/>
      <c r="H24" s="27"/>
      <c r="I24" s="29"/>
      <c r="J24" s="29"/>
      <c r="K24" s="21"/>
      <c r="L24" s="30"/>
      <c r="M24" s="30" t="str">
        <f t="shared" si="0"/>
        <v/>
      </c>
      <c r="N24" s="31"/>
    </row>
    <row r="25" spans="1:14" ht="15.75" customHeight="1">
      <c r="A25" s="21"/>
      <c r="B25" s="21"/>
      <c r="C25" s="26"/>
      <c r="D25" s="48"/>
      <c r="E25" s="21"/>
      <c r="F25" s="21"/>
      <c r="G25" s="30"/>
      <c r="H25" s="27"/>
      <c r="I25" s="29"/>
      <c r="J25" s="29"/>
      <c r="K25" s="21"/>
      <c r="L25" s="30"/>
      <c r="M25" s="30" t="str">
        <f t="shared" si="0"/>
        <v/>
      </c>
      <c r="N25" s="31"/>
    </row>
    <row r="26" spans="1:14" ht="15.75" customHeight="1">
      <c r="A26" s="21"/>
      <c r="B26" s="21"/>
      <c r="C26" s="26"/>
      <c r="D26" s="48"/>
      <c r="E26" s="21"/>
      <c r="F26" s="21"/>
      <c r="G26" s="30"/>
      <c r="H26" s="27"/>
      <c r="I26" s="29"/>
      <c r="J26" s="29"/>
      <c r="K26" s="21"/>
      <c r="L26" s="30"/>
      <c r="M26" s="30"/>
      <c r="N26" s="31"/>
    </row>
    <row r="27" spans="1:14" ht="15.75" customHeight="1">
      <c r="A27" s="619" t="s">
        <v>584</v>
      </c>
      <c r="B27" s="621"/>
      <c r="C27" s="620"/>
      <c r="D27" s="48"/>
      <c r="E27" s="21"/>
      <c r="F27" s="21"/>
      <c r="G27" s="29">
        <f>SUM(G6:G26)</f>
        <v>0</v>
      </c>
      <c r="H27" s="27">
        <f>SUM(H6:H26)</f>
        <v>0</v>
      </c>
      <c r="I27" s="29"/>
      <c r="J27" s="29">
        <f>SUM(J6:J26)</f>
        <v>0</v>
      </c>
      <c r="K27" s="21"/>
      <c r="L27" s="30">
        <f>SUM(L6:L26)</f>
        <v>0</v>
      </c>
      <c r="M27" s="30" t="str">
        <f t="shared" si="0"/>
        <v/>
      </c>
      <c r="N27" s="31"/>
    </row>
    <row r="28" spans="1:14" ht="15.75" customHeight="1">
      <c r="A28" s="34" t="e">
        <f>#REF!&amp;#REF!</f>
        <v>#REF!</v>
      </c>
      <c r="B28" s="34"/>
      <c r="L28" s="19" t="e">
        <f>"评估人员："&amp;#REF!</f>
        <v>#REF!</v>
      </c>
    </row>
    <row r="29" spans="1:14" ht="15.75" customHeight="1">
      <c r="A29" s="34" t="e">
        <f>CONCATENATE(#REF!,#REF!,#REF!,#REF!,#REF!,#REF!,#REF!)</f>
        <v>#REF!</v>
      </c>
      <c r="B29" s="34"/>
    </row>
  </sheetData>
  <mergeCells count="3">
    <mergeCell ref="A2:N2"/>
    <mergeCell ref="A3:N3"/>
    <mergeCell ref="A27:C27"/>
  </mergeCells>
  <phoneticPr fontId="12" type="noConversion"/>
  <hyperlinks>
    <hyperlink ref="A1" location="索引目录!C29" display="返回索引页"/>
    <hyperlink ref="C1" location="无形资产汇总!B7" display="返回"/>
  </hyperlinks>
  <printOptions horizontalCentered="1"/>
  <pageMargins left="0.35433070866141703" right="0.35433070866141703" top="0.78740157480314998" bottom="0.78740157480314998" header="1.0629921259842501" footer="0.511811023622047"/>
  <pageSetup paperSize="9" scale="86" fitToHeight="0" orientation="landscape"/>
  <headerFooter alignWithMargins="0">
    <oddHeader>&amp;R&amp;"宋体,常规"&amp;10表&amp;"Times New Roman,常规"4-12-2
&amp;"宋体,常规"共&amp;"Times New Roman,常规"&amp;N&amp;"宋体,常规"页第&amp;"Times New Roman,常规"&amp;P&amp;"宋体,常规"页</oddHeader>
  </headerFooter>
  <legacy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7">
    <pageSetUpPr fitToPage="1"/>
  </sheetPr>
  <dimension ref="A1:I29"/>
  <sheetViews>
    <sheetView workbookViewId="0">
      <selection activeCell="K18" sqref="K18"/>
    </sheetView>
  </sheetViews>
  <sheetFormatPr defaultColWidth="9" defaultRowHeight="15.75" customHeight="1" outlineLevelCol="1"/>
  <cols>
    <col min="1" max="1" width="5.75" style="13" customWidth="1"/>
    <col min="2" max="2" width="23.625" style="13" customWidth="1"/>
    <col min="3" max="3" width="7.875" style="13" customWidth="1"/>
    <col min="4" max="5" width="13.375" style="13" customWidth="1" outlineLevel="1"/>
    <col min="6" max="6" width="13.375" style="13" customWidth="1"/>
    <col min="7" max="7" width="13.375" style="13" customWidth="1" outlineLevel="1"/>
    <col min="8" max="8" width="11.625" style="13" customWidth="1" outlineLevel="1"/>
    <col min="9" max="9" width="11" style="13" customWidth="1"/>
    <col min="10" max="16384" width="9" style="13"/>
  </cols>
  <sheetData>
    <row r="1" spans="1:9">
      <c r="A1" s="15" t="s">
        <v>414</v>
      </c>
      <c r="B1" s="106" t="s">
        <v>782</v>
      </c>
      <c r="C1" s="18"/>
      <c r="D1" s="18"/>
      <c r="E1" s="18"/>
      <c r="F1" s="18"/>
      <c r="G1" s="18"/>
      <c r="H1" s="18"/>
      <c r="I1" s="18"/>
    </row>
    <row r="2" spans="1:9" s="11" customFormat="1" ht="30" customHeight="1">
      <c r="A2" s="607" t="s">
        <v>1092</v>
      </c>
      <c r="B2" s="607"/>
      <c r="C2" s="607"/>
      <c r="D2" s="607"/>
      <c r="E2" s="607"/>
      <c r="F2" s="607"/>
      <c r="G2" s="607"/>
      <c r="H2" s="607"/>
      <c r="I2" s="607"/>
    </row>
    <row r="3" spans="1:9" ht="14.1" customHeight="1">
      <c r="A3" s="608" t="e">
        <f>CONCATENATE(#REF!,#REF!,#REF!,#REF!,#REF!,#REF!,#REF!)</f>
        <v>#REF!</v>
      </c>
      <c r="B3" s="608"/>
      <c r="C3" s="608"/>
      <c r="D3" s="608"/>
      <c r="E3" s="608"/>
      <c r="F3" s="608"/>
      <c r="G3" s="618"/>
      <c r="H3" s="618"/>
      <c r="I3" s="618"/>
    </row>
    <row r="4" spans="1:9" ht="15.75" customHeight="1">
      <c r="A4" s="19" t="e">
        <f>#REF!&amp;#REF!</f>
        <v>#REF!</v>
      </c>
      <c r="I4" s="20" t="s">
        <v>275</v>
      </c>
    </row>
    <row r="5" spans="1:9" s="18" customFormat="1" ht="27.75" customHeight="1">
      <c r="A5" s="51" t="s">
        <v>454</v>
      </c>
      <c r="B5" s="51" t="s">
        <v>1088</v>
      </c>
      <c r="C5" s="51" t="s">
        <v>638</v>
      </c>
      <c r="D5" s="111" t="s">
        <v>456</v>
      </c>
      <c r="E5" s="24" t="s">
        <v>582</v>
      </c>
      <c r="F5" s="25" t="s">
        <v>457</v>
      </c>
      <c r="G5" s="51" t="s">
        <v>458</v>
      </c>
      <c r="H5" s="51" t="s">
        <v>460</v>
      </c>
      <c r="I5" s="51" t="s">
        <v>583</v>
      </c>
    </row>
    <row r="6" spans="1:9" ht="15.75" customHeight="1">
      <c r="A6" s="21">
        <v>1</v>
      </c>
      <c r="B6" s="26"/>
      <c r="C6" s="48"/>
      <c r="D6" s="27"/>
      <c r="E6" s="28"/>
      <c r="F6" s="29">
        <f>D6+E6</f>
        <v>0</v>
      </c>
      <c r="G6" s="30">
        <f>F6</f>
        <v>0</v>
      </c>
      <c r="H6" s="30" t="str">
        <f>IF(F6=0,"",(G6-F6)/F6*100)</f>
        <v/>
      </c>
      <c r="I6" s="31"/>
    </row>
    <row r="7" spans="1:9" ht="15.75" customHeight="1">
      <c r="A7" s="21"/>
      <c r="B7" s="26"/>
      <c r="C7" s="48"/>
      <c r="D7" s="27"/>
      <c r="E7" s="28"/>
      <c r="F7" s="29"/>
      <c r="G7" s="30"/>
      <c r="H7" s="30" t="str">
        <f t="shared" ref="H7:H27" si="0">IF(F7=0,"",(G7-F7)/F7*100)</f>
        <v/>
      </c>
      <c r="I7" s="31"/>
    </row>
    <row r="8" spans="1:9" ht="15.75" customHeight="1">
      <c r="A8" s="21"/>
      <c r="B8" s="26"/>
      <c r="C8" s="48"/>
      <c r="D8" s="27"/>
      <c r="E8" s="28"/>
      <c r="F8" s="29"/>
      <c r="G8" s="30"/>
      <c r="H8" s="30" t="str">
        <f t="shared" si="0"/>
        <v/>
      </c>
      <c r="I8" s="31"/>
    </row>
    <row r="9" spans="1:9" ht="15.75" customHeight="1">
      <c r="A9" s="21"/>
      <c r="B9" s="26"/>
      <c r="C9" s="48"/>
      <c r="D9" s="27"/>
      <c r="E9" s="28"/>
      <c r="F9" s="29"/>
      <c r="G9" s="30"/>
      <c r="H9" s="30" t="str">
        <f t="shared" si="0"/>
        <v/>
      </c>
      <c r="I9" s="31"/>
    </row>
    <row r="10" spans="1:9" ht="15.75" customHeight="1">
      <c r="A10" s="21"/>
      <c r="B10" s="26"/>
      <c r="C10" s="48"/>
      <c r="D10" s="27"/>
      <c r="E10" s="28"/>
      <c r="F10" s="29"/>
      <c r="G10" s="30"/>
      <c r="H10" s="30" t="str">
        <f t="shared" si="0"/>
        <v/>
      </c>
      <c r="I10" s="31"/>
    </row>
    <row r="11" spans="1:9" ht="15.75" customHeight="1">
      <c r="A11" s="21"/>
      <c r="B11" s="26"/>
      <c r="C11" s="48"/>
      <c r="D11" s="27"/>
      <c r="E11" s="28"/>
      <c r="F11" s="29"/>
      <c r="G11" s="30"/>
      <c r="H11" s="30" t="str">
        <f t="shared" si="0"/>
        <v/>
      </c>
      <c r="I11" s="31"/>
    </row>
    <row r="12" spans="1:9" ht="15.75" customHeight="1">
      <c r="A12" s="21"/>
      <c r="B12" s="26"/>
      <c r="C12" s="48"/>
      <c r="D12" s="27"/>
      <c r="E12" s="28"/>
      <c r="F12" s="29"/>
      <c r="G12" s="30"/>
      <c r="H12" s="30" t="str">
        <f t="shared" si="0"/>
        <v/>
      </c>
      <c r="I12" s="31"/>
    </row>
    <row r="13" spans="1:9" ht="15.75" customHeight="1">
      <c r="A13" s="21"/>
      <c r="B13" s="26"/>
      <c r="C13" s="48"/>
      <c r="D13" s="27"/>
      <c r="E13" s="28"/>
      <c r="F13" s="29"/>
      <c r="G13" s="30"/>
      <c r="H13" s="30" t="str">
        <f t="shared" si="0"/>
        <v/>
      </c>
      <c r="I13" s="31"/>
    </row>
    <row r="14" spans="1:9" ht="15.75" customHeight="1">
      <c r="A14" s="21"/>
      <c r="B14" s="26"/>
      <c r="C14" s="48"/>
      <c r="D14" s="27"/>
      <c r="E14" s="28"/>
      <c r="F14" s="29"/>
      <c r="G14" s="30"/>
      <c r="H14" s="30" t="str">
        <f t="shared" si="0"/>
        <v/>
      </c>
      <c r="I14" s="31"/>
    </row>
    <row r="15" spans="1:9" ht="15.75" customHeight="1">
      <c r="A15" s="21"/>
      <c r="B15" s="26"/>
      <c r="C15" s="48"/>
      <c r="D15" s="27"/>
      <c r="E15" s="28"/>
      <c r="F15" s="29"/>
      <c r="G15" s="30"/>
      <c r="H15" s="30" t="str">
        <f t="shared" si="0"/>
        <v/>
      </c>
      <c r="I15" s="31"/>
    </row>
    <row r="16" spans="1:9" ht="15.75" customHeight="1">
      <c r="A16" s="21"/>
      <c r="B16" s="26"/>
      <c r="C16" s="48"/>
      <c r="D16" s="27"/>
      <c r="E16" s="28"/>
      <c r="F16" s="29"/>
      <c r="G16" s="30"/>
      <c r="H16" s="30" t="str">
        <f t="shared" si="0"/>
        <v/>
      </c>
      <c r="I16" s="31"/>
    </row>
    <row r="17" spans="1:9" ht="15.75" customHeight="1">
      <c r="A17" s="21"/>
      <c r="B17" s="26"/>
      <c r="C17" s="48"/>
      <c r="D17" s="27"/>
      <c r="E17" s="28"/>
      <c r="F17" s="29"/>
      <c r="G17" s="30"/>
      <c r="H17" s="30" t="str">
        <f t="shared" si="0"/>
        <v/>
      </c>
      <c r="I17" s="31"/>
    </row>
    <row r="18" spans="1:9" ht="15.75" customHeight="1">
      <c r="A18" s="21"/>
      <c r="B18" s="26"/>
      <c r="C18" s="48"/>
      <c r="D18" s="27"/>
      <c r="E18" s="28"/>
      <c r="F18" s="29"/>
      <c r="G18" s="30"/>
      <c r="H18" s="30" t="str">
        <f t="shared" si="0"/>
        <v/>
      </c>
      <c r="I18" s="31"/>
    </row>
    <row r="19" spans="1:9" ht="15.75" customHeight="1">
      <c r="A19" s="21"/>
      <c r="B19" s="26"/>
      <c r="C19" s="48"/>
      <c r="D19" s="27"/>
      <c r="E19" s="28"/>
      <c r="F19" s="29"/>
      <c r="G19" s="30"/>
      <c r="H19" s="30" t="str">
        <f t="shared" si="0"/>
        <v/>
      </c>
      <c r="I19" s="31"/>
    </row>
    <row r="20" spans="1:9" ht="15.75" customHeight="1">
      <c r="A20" s="21"/>
      <c r="B20" s="26"/>
      <c r="C20" s="48"/>
      <c r="D20" s="27"/>
      <c r="E20" s="28"/>
      <c r="F20" s="29"/>
      <c r="G20" s="30"/>
      <c r="H20" s="30" t="str">
        <f t="shared" si="0"/>
        <v/>
      </c>
      <c r="I20" s="31"/>
    </row>
    <row r="21" spans="1:9" ht="15.75" customHeight="1">
      <c r="A21" s="21"/>
      <c r="B21" s="26"/>
      <c r="C21" s="48"/>
      <c r="D21" s="27"/>
      <c r="E21" s="28"/>
      <c r="F21" s="29"/>
      <c r="G21" s="30"/>
      <c r="H21" s="30" t="str">
        <f t="shared" si="0"/>
        <v/>
      </c>
      <c r="I21" s="31"/>
    </row>
    <row r="22" spans="1:9" ht="15.75" customHeight="1">
      <c r="A22" s="21"/>
      <c r="B22" s="26"/>
      <c r="C22" s="48"/>
      <c r="D22" s="27"/>
      <c r="E22" s="28"/>
      <c r="F22" s="29"/>
      <c r="G22" s="30"/>
      <c r="H22" s="30" t="str">
        <f t="shared" si="0"/>
        <v/>
      </c>
      <c r="I22" s="31"/>
    </row>
    <row r="23" spans="1:9" ht="15.75" customHeight="1">
      <c r="A23" s="21"/>
      <c r="B23" s="26"/>
      <c r="C23" s="48"/>
      <c r="D23" s="27"/>
      <c r="E23" s="28"/>
      <c r="F23" s="29"/>
      <c r="G23" s="30"/>
      <c r="H23" s="30" t="str">
        <f t="shared" si="0"/>
        <v/>
      </c>
      <c r="I23" s="31"/>
    </row>
    <row r="24" spans="1:9" ht="15.75" customHeight="1">
      <c r="A24" s="21"/>
      <c r="B24" s="26"/>
      <c r="C24" s="48"/>
      <c r="D24" s="27"/>
      <c r="E24" s="28"/>
      <c r="F24" s="29"/>
      <c r="G24" s="30"/>
      <c r="H24" s="30" t="str">
        <f t="shared" si="0"/>
        <v/>
      </c>
      <c r="I24" s="31"/>
    </row>
    <row r="25" spans="1:9" ht="15.75" customHeight="1">
      <c r="A25" s="21"/>
      <c r="B25" s="26"/>
      <c r="C25" s="48"/>
      <c r="D25" s="27"/>
      <c r="E25" s="28"/>
      <c r="F25" s="29"/>
      <c r="G25" s="30"/>
      <c r="H25" s="30" t="str">
        <f t="shared" si="0"/>
        <v/>
      </c>
      <c r="I25" s="31"/>
    </row>
    <row r="26" spans="1:9" ht="15.75" customHeight="1">
      <c r="A26" s="21"/>
      <c r="B26" s="26"/>
      <c r="C26" s="48"/>
      <c r="D26" s="27"/>
      <c r="E26" s="28"/>
      <c r="F26" s="29"/>
      <c r="G26" s="30"/>
      <c r="H26" s="30"/>
      <c r="I26" s="31"/>
    </row>
    <row r="27" spans="1:9" ht="15.75" customHeight="1">
      <c r="A27" s="619" t="s">
        <v>584</v>
      </c>
      <c r="B27" s="620"/>
      <c r="C27" s="48"/>
      <c r="D27" s="27">
        <f>SUM(D6:D26)</f>
        <v>0</v>
      </c>
      <c r="E27" s="28"/>
      <c r="F27" s="29">
        <f>SUM(F6:F26)</f>
        <v>0</v>
      </c>
      <c r="G27" s="30">
        <f>SUM(G6:G26)</f>
        <v>0</v>
      </c>
      <c r="H27" s="30" t="str">
        <f t="shared" si="0"/>
        <v/>
      </c>
      <c r="I27" s="31"/>
    </row>
    <row r="28" spans="1:9" ht="15.75" customHeight="1">
      <c r="A28" s="34" t="e">
        <f>#REF!&amp;#REF!</f>
        <v>#REF!</v>
      </c>
      <c r="G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D50" display="返回索引页"/>
    <hyperlink ref="B1" location="非流动资产汇总!B18" display="返回"/>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Roman,常规"4-13
&amp;"宋体,常规"共&amp;"Times New Roman,常规"&amp;N&amp;"宋体,常规"页第&amp;"Times New Roman,常规"&amp;P&amp;"宋体,常规"页</oddHeader>
  </headerFooter>
  <legacyDrawing r:id="rId1"/>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8">
    <pageSetUpPr fitToPage="1"/>
  </sheetPr>
  <dimension ref="A1:I29"/>
  <sheetViews>
    <sheetView workbookViewId="0">
      <selection activeCell="A2" sqref="A2:L2"/>
    </sheetView>
  </sheetViews>
  <sheetFormatPr defaultColWidth="9" defaultRowHeight="15.75" customHeight="1" outlineLevelCol="1"/>
  <cols>
    <col min="1" max="1" width="5.75" style="13" customWidth="1"/>
    <col min="2" max="2" width="22.25" style="13" customWidth="1"/>
    <col min="3" max="3" width="12" style="13" customWidth="1"/>
    <col min="4" max="5" width="17.625" style="13" customWidth="1" outlineLevel="1"/>
    <col min="6" max="6" width="17.625" style="13" customWidth="1"/>
    <col min="7" max="7" width="17.625" style="13" customWidth="1" outlineLevel="1"/>
    <col min="8" max="8" width="11.625" style="13" customWidth="1" outlineLevel="1"/>
    <col min="9" max="9" width="16" style="13" customWidth="1"/>
    <col min="10" max="16384" width="9" style="13"/>
  </cols>
  <sheetData>
    <row r="1" spans="1:9">
      <c r="A1" s="15" t="s">
        <v>414</v>
      </c>
      <c r="B1" s="106" t="s">
        <v>782</v>
      </c>
      <c r="C1" s="18"/>
      <c r="D1" s="18"/>
      <c r="E1" s="18"/>
      <c r="F1" s="18"/>
      <c r="G1" s="18"/>
      <c r="H1" s="18"/>
      <c r="I1" s="18"/>
    </row>
    <row r="2" spans="1:9" s="11" customFormat="1" ht="30" customHeight="1">
      <c r="A2" s="607" t="s">
        <v>1093</v>
      </c>
      <c r="B2" s="607"/>
      <c r="C2" s="607"/>
      <c r="D2" s="607"/>
      <c r="E2" s="607"/>
      <c r="F2" s="607"/>
      <c r="G2" s="607"/>
      <c r="H2" s="607"/>
      <c r="I2" s="607"/>
    </row>
    <row r="3" spans="1:9" ht="14.1" customHeight="1">
      <c r="A3" s="608" t="e">
        <f>CONCATENATE(#REF!,#REF!,#REF!,#REF!,#REF!,#REF!,#REF!)</f>
        <v>#REF!</v>
      </c>
      <c r="B3" s="608"/>
      <c r="C3" s="608"/>
      <c r="D3" s="608"/>
      <c r="E3" s="608"/>
      <c r="F3" s="608"/>
      <c r="G3" s="618"/>
      <c r="H3" s="618"/>
      <c r="I3" s="618"/>
    </row>
    <row r="4" spans="1:9" ht="15.75" customHeight="1">
      <c r="A4" s="19" t="e">
        <f>#REF!&amp;#REF!</f>
        <v>#REF!</v>
      </c>
      <c r="I4" s="20" t="s">
        <v>275</v>
      </c>
    </row>
    <row r="5" spans="1:9" s="18" customFormat="1" ht="27.75" customHeight="1">
      <c r="A5" s="51" t="s">
        <v>454</v>
      </c>
      <c r="B5" s="51" t="s">
        <v>1088</v>
      </c>
      <c r="C5" s="21" t="s">
        <v>1029</v>
      </c>
      <c r="D5" s="111" t="s">
        <v>456</v>
      </c>
      <c r="E5" s="24" t="s">
        <v>582</v>
      </c>
      <c r="F5" s="25" t="s">
        <v>457</v>
      </c>
      <c r="G5" s="51" t="s">
        <v>458</v>
      </c>
      <c r="H5" s="51" t="s">
        <v>460</v>
      </c>
      <c r="I5" s="51" t="s">
        <v>583</v>
      </c>
    </row>
    <row r="6" spans="1:9" ht="15.75" customHeight="1">
      <c r="A6" s="21">
        <v>1</v>
      </c>
      <c r="B6" s="26"/>
      <c r="C6" s="48"/>
      <c r="D6" s="27"/>
      <c r="E6" s="28"/>
      <c r="F6" s="29">
        <f>D6+E6</f>
        <v>0</v>
      </c>
      <c r="G6" s="30">
        <f>F6</f>
        <v>0</v>
      </c>
      <c r="H6" s="30" t="str">
        <f>IF(F6=0,"",(G6-F6)/F6*100)</f>
        <v/>
      </c>
      <c r="I6" s="31"/>
    </row>
    <row r="7" spans="1:9" ht="15.75" customHeight="1">
      <c r="A7" s="21"/>
      <c r="B7" s="26"/>
      <c r="C7" s="48"/>
      <c r="D7" s="27"/>
      <c r="E7" s="28"/>
      <c r="F7" s="29"/>
      <c r="G7" s="30"/>
      <c r="H7" s="30" t="str">
        <f t="shared" ref="H7:H27" si="0">IF(F7=0,"",(G7-F7)/F7*100)</f>
        <v/>
      </c>
      <c r="I7" s="31"/>
    </row>
    <row r="8" spans="1:9" ht="15.75" customHeight="1">
      <c r="A8" s="21"/>
      <c r="B8" s="26"/>
      <c r="C8" s="48"/>
      <c r="D8" s="27"/>
      <c r="E8" s="28"/>
      <c r="F8" s="29"/>
      <c r="G8" s="30"/>
      <c r="H8" s="30" t="str">
        <f t="shared" si="0"/>
        <v/>
      </c>
      <c r="I8" s="31"/>
    </row>
    <row r="9" spans="1:9" ht="15.75" customHeight="1">
      <c r="A9" s="21"/>
      <c r="B9" s="26"/>
      <c r="C9" s="48"/>
      <c r="D9" s="27"/>
      <c r="E9" s="28"/>
      <c r="F9" s="29"/>
      <c r="G9" s="30"/>
      <c r="H9" s="30" t="str">
        <f t="shared" si="0"/>
        <v/>
      </c>
      <c r="I9" s="31"/>
    </row>
    <row r="10" spans="1:9" ht="15.75" customHeight="1">
      <c r="A10" s="21"/>
      <c r="B10" s="26"/>
      <c r="C10" s="48"/>
      <c r="D10" s="27"/>
      <c r="E10" s="28"/>
      <c r="F10" s="29"/>
      <c r="G10" s="30"/>
      <c r="H10" s="30" t="str">
        <f t="shared" si="0"/>
        <v/>
      </c>
      <c r="I10" s="31"/>
    </row>
    <row r="11" spans="1:9" ht="15.75" customHeight="1">
      <c r="A11" s="21"/>
      <c r="B11" s="26"/>
      <c r="C11" s="48"/>
      <c r="D11" s="27"/>
      <c r="E11" s="28"/>
      <c r="F11" s="29"/>
      <c r="G11" s="30"/>
      <c r="H11" s="30" t="str">
        <f t="shared" si="0"/>
        <v/>
      </c>
      <c r="I11" s="31"/>
    </row>
    <row r="12" spans="1:9" ht="15.75" customHeight="1">
      <c r="A12" s="21"/>
      <c r="B12" s="26"/>
      <c r="C12" s="48"/>
      <c r="D12" s="27"/>
      <c r="E12" s="28"/>
      <c r="F12" s="29"/>
      <c r="G12" s="30"/>
      <c r="H12" s="30" t="str">
        <f t="shared" si="0"/>
        <v/>
      </c>
      <c r="I12" s="31"/>
    </row>
    <row r="13" spans="1:9" ht="15.75" customHeight="1">
      <c r="A13" s="21"/>
      <c r="B13" s="26"/>
      <c r="C13" s="48"/>
      <c r="D13" s="27"/>
      <c r="E13" s="28"/>
      <c r="F13" s="29"/>
      <c r="G13" s="30"/>
      <c r="H13" s="30" t="str">
        <f t="shared" si="0"/>
        <v/>
      </c>
      <c r="I13" s="31"/>
    </row>
    <row r="14" spans="1:9" ht="15.75" customHeight="1">
      <c r="A14" s="21"/>
      <c r="B14" s="26"/>
      <c r="C14" s="48"/>
      <c r="D14" s="27"/>
      <c r="E14" s="28"/>
      <c r="F14" s="29"/>
      <c r="G14" s="30"/>
      <c r="H14" s="30" t="str">
        <f t="shared" si="0"/>
        <v/>
      </c>
      <c r="I14" s="31"/>
    </row>
    <row r="15" spans="1:9" ht="15.75" customHeight="1">
      <c r="A15" s="21"/>
      <c r="B15" s="26"/>
      <c r="C15" s="48"/>
      <c r="D15" s="27"/>
      <c r="E15" s="28"/>
      <c r="F15" s="29"/>
      <c r="G15" s="30"/>
      <c r="H15" s="30" t="str">
        <f t="shared" si="0"/>
        <v/>
      </c>
      <c r="I15" s="31"/>
    </row>
    <row r="16" spans="1:9" ht="15.75" customHeight="1">
      <c r="A16" s="21"/>
      <c r="B16" s="26"/>
      <c r="C16" s="48"/>
      <c r="D16" s="27"/>
      <c r="E16" s="28"/>
      <c r="F16" s="29"/>
      <c r="G16" s="30"/>
      <c r="H16" s="30" t="str">
        <f t="shared" si="0"/>
        <v/>
      </c>
      <c r="I16" s="31"/>
    </row>
    <row r="17" spans="1:9" ht="15.75" customHeight="1">
      <c r="A17" s="21"/>
      <c r="B17" s="26"/>
      <c r="C17" s="48"/>
      <c r="D17" s="27"/>
      <c r="E17" s="28"/>
      <c r="F17" s="29"/>
      <c r="G17" s="30"/>
      <c r="H17" s="30" t="str">
        <f t="shared" si="0"/>
        <v/>
      </c>
      <c r="I17" s="31"/>
    </row>
    <row r="18" spans="1:9" ht="15.75" customHeight="1">
      <c r="A18" s="21"/>
      <c r="B18" s="26"/>
      <c r="C18" s="48"/>
      <c r="D18" s="27"/>
      <c r="E18" s="28"/>
      <c r="F18" s="29"/>
      <c r="G18" s="30"/>
      <c r="H18" s="30" t="str">
        <f t="shared" si="0"/>
        <v/>
      </c>
      <c r="I18" s="31"/>
    </row>
    <row r="19" spans="1:9" ht="15.75" customHeight="1">
      <c r="A19" s="21"/>
      <c r="B19" s="26"/>
      <c r="C19" s="48"/>
      <c r="D19" s="27"/>
      <c r="E19" s="28"/>
      <c r="F19" s="29"/>
      <c r="G19" s="30"/>
      <c r="H19" s="30" t="str">
        <f t="shared" si="0"/>
        <v/>
      </c>
      <c r="I19" s="31"/>
    </row>
    <row r="20" spans="1:9" ht="15.75" customHeight="1">
      <c r="A20" s="21"/>
      <c r="B20" s="26"/>
      <c r="C20" s="48"/>
      <c r="D20" s="27"/>
      <c r="E20" s="28"/>
      <c r="F20" s="29"/>
      <c r="G20" s="30"/>
      <c r="H20" s="30" t="str">
        <f t="shared" si="0"/>
        <v/>
      </c>
      <c r="I20" s="31"/>
    </row>
    <row r="21" spans="1:9" ht="15.75" customHeight="1">
      <c r="A21" s="21"/>
      <c r="B21" s="26"/>
      <c r="C21" s="48"/>
      <c r="D21" s="27"/>
      <c r="E21" s="28"/>
      <c r="F21" s="29"/>
      <c r="G21" s="30"/>
      <c r="H21" s="30" t="str">
        <f t="shared" si="0"/>
        <v/>
      </c>
      <c r="I21" s="31"/>
    </row>
    <row r="22" spans="1:9" ht="15.75" customHeight="1">
      <c r="A22" s="21"/>
      <c r="B22" s="26"/>
      <c r="C22" s="48"/>
      <c r="D22" s="27"/>
      <c r="E22" s="28"/>
      <c r="F22" s="29"/>
      <c r="G22" s="30"/>
      <c r="H22" s="30" t="str">
        <f t="shared" si="0"/>
        <v/>
      </c>
      <c r="I22" s="31"/>
    </row>
    <row r="23" spans="1:9" ht="15.75" customHeight="1">
      <c r="A23" s="21"/>
      <c r="B23" s="26"/>
      <c r="C23" s="48"/>
      <c r="D23" s="27"/>
      <c r="E23" s="28"/>
      <c r="F23" s="29"/>
      <c r="G23" s="30"/>
      <c r="H23" s="30" t="str">
        <f t="shared" si="0"/>
        <v/>
      </c>
      <c r="I23" s="31"/>
    </row>
    <row r="24" spans="1:9" ht="15.75" customHeight="1">
      <c r="A24" s="21"/>
      <c r="B24" s="26"/>
      <c r="C24" s="48"/>
      <c r="D24" s="27"/>
      <c r="E24" s="28"/>
      <c r="F24" s="29"/>
      <c r="G24" s="30"/>
      <c r="H24" s="30" t="str">
        <f t="shared" si="0"/>
        <v/>
      </c>
      <c r="I24" s="31"/>
    </row>
    <row r="25" spans="1:9" ht="15.75" customHeight="1">
      <c r="A25" s="619" t="s">
        <v>627</v>
      </c>
      <c r="B25" s="620"/>
      <c r="C25" s="48"/>
      <c r="D25" s="27">
        <f>SUM(D6:D24)</f>
        <v>0</v>
      </c>
      <c r="E25" s="28"/>
      <c r="F25" s="29">
        <f>SUM(F6:F24)</f>
        <v>0</v>
      </c>
      <c r="G25" s="30">
        <f>SUM(G6:G24)</f>
        <v>0</v>
      </c>
      <c r="H25" s="30" t="str">
        <f t="shared" si="0"/>
        <v/>
      </c>
      <c r="I25" s="31"/>
    </row>
    <row r="26" spans="1:9" ht="15.75" customHeight="1">
      <c r="A26" s="619" t="s">
        <v>1094</v>
      </c>
      <c r="B26" s="620"/>
      <c r="C26" s="48"/>
      <c r="D26" s="27"/>
      <c r="E26" s="28"/>
      <c r="F26" s="29"/>
      <c r="G26" s="30">
        <v>0</v>
      </c>
      <c r="H26" s="30" t="str">
        <f t="shared" si="0"/>
        <v/>
      </c>
      <c r="I26" s="31"/>
    </row>
    <row r="27" spans="1:9" ht="15.75" customHeight="1">
      <c r="A27" s="619" t="s">
        <v>650</v>
      </c>
      <c r="B27" s="620"/>
      <c r="C27" s="48"/>
      <c r="D27" s="27">
        <f>D25-D26</f>
        <v>0</v>
      </c>
      <c r="E27" s="28"/>
      <c r="F27" s="29">
        <f>F25-F26</f>
        <v>0</v>
      </c>
      <c r="G27" s="30">
        <f>G25-G26</f>
        <v>0</v>
      </c>
      <c r="H27" s="30" t="str">
        <f t="shared" si="0"/>
        <v/>
      </c>
      <c r="I27" s="31"/>
    </row>
    <row r="28" spans="1:9" ht="15.75" customHeight="1">
      <c r="A28" s="34" t="e">
        <f>#REF!&amp;#REF!</f>
        <v>#REF!</v>
      </c>
      <c r="G28" s="19" t="e">
        <f>"评估人员："&amp;#REF!</f>
        <v>#REF!</v>
      </c>
    </row>
    <row r="29" spans="1:9" ht="15.75" customHeight="1">
      <c r="A29" s="34" t="e">
        <f>CONCATENATE(#REF!,#REF!,#REF!,#REF!,#REF!,#REF!,#REF!)</f>
        <v>#REF!</v>
      </c>
    </row>
  </sheetData>
  <mergeCells count="5">
    <mergeCell ref="A2:I2"/>
    <mergeCell ref="A3:I3"/>
    <mergeCell ref="A25:B25"/>
    <mergeCell ref="A26:B26"/>
    <mergeCell ref="A27:B27"/>
  </mergeCells>
  <phoneticPr fontId="12" type="noConversion"/>
  <hyperlinks>
    <hyperlink ref="A1" location="索引目录!D51" display="返回索引页"/>
    <hyperlink ref="B1" location="非流动资产汇总!B19" display="返回"/>
  </hyperlinks>
  <printOptions horizontalCentered="1"/>
  <pageMargins left="0.35433070866141703" right="0.35433070866141703" top="0.78740157480314998" bottom="0.78740157480314998" header="1.0629921259842501" footer="0.511811023622047"/>
  <pageSetup paperSize="9" scale="95" fitToHeight="0" orientation="landscape"/>
  <headerFooter alignWithMargins="0">
    <oddHeader>&amp;R&amp;"宋体,常规"&amp;10表&amp;"Times New Roman,常规"4-14
&amp;"宋体,常规"共&amp;"Times New Roman,常规"&amp;N&amp;"宋体,常规"页第&amp;"Times New Roman,常规"&amp;P&amp;"宋体,常规"页</oddHeader>
  </headerFooter>
  <legacyDrawing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6">
    <pageSetUpPr fitToPage="1"/>
  </sheetPr>
  <dimension ref="A1:L29"/>
  <sheetViews>
    <sheetView workbookViewId="0">
      <selection activeCell="B10" sqref="B10"/>
    </sheetView>
  </sheetViews>
  <sheetFormatPr defaultColWidth="9" defaultRowHeight="15.75" customHeight="1" outlineLevelCol="1"/>
  <cols>
    <col min="1" max="1" width="5.125" style="13" customWidth="1"/>
    <col min="2" max="2" width="21" style="13" customWidth="1"/>
    <col min="3" max="3" width="7.75" style="46" customWidth="1"/>
    <col min="4" max="4" width="11.25" style="13" customWidth="1"/>
    <col min="5" max="5" width="8.125" style="13" customWidth="1"/>
    <col min="6" max="7" width="14.375" style="13" customWidth="1" outlineLevel="1"/>
    <col min="8" max="8" width="14.375" style="13" customWidth="1"/>
    <col min="9" max="9" width="7" style="13" customWidth="1"/>
    <col min="10" max="10" width="14.375" style="13" customWidth="1" outlineLevel="1"/>
    <col min="11" max="11" width="8.125" style="13" customWidth="1" outlineLevel="1"/>
    <col min="12" max="12" width="10" style="13" customWidth="1"/>
    <col min="13" max="16384" width="9" style="13"/>
  </cols>
  <sheetData>
    <row r="1" spans="1:12">
      <c r="A1" s="98" t="s">
        <v>414</v>
      </c>
      <c r="B1" s="109" t="s">
        <v>782</v>
      </c>
      <c r="C1" s="47"/>
      <c r="D1" s="18"/>
      <c r="E1" s="18"/>
      <c r="F1" s="18"/>
      <c r="G1" s="18"/>
      <c r="H1" s="18"/>
      <c r="I1" s="18"/>
      <c r="J1" s="18"/>
      <c r="K1" s="18"/>
      <c r="L1" s="18"/>
    </row>
    <row r="2" spans="1:12" s="11" customFormat="1" ht="30" customHeight="1">
      <c r="A2" s="607" t="s">
        <v>1095</v>
      </c>
      <c r="B2" s="607"/>
      <c r="C2" s="607"/>
      <c r="D2" s="607"/>
      <c r="E2" s="607"/>
      <c r="F2" s="607"/>
      <c r="G2" s="607"/>
      <c r="H2" s="607"/>
      <c r="I2" s="607"/>
      <c r="J2" s="607"/>
      <c r="K2" s="607"/>
      <c r="L2" s="607"/>
    </row>
    <row r="3" spans="1:12" ht="14.1" customHeight="1">
      <c r="A3" s="608" t="e">
        <f>CONCATENATE(#REF!,#REF!,#REF!,#REF!,#REF!,#REF!,#REF!)</f>
        <v>#REF!</v>
      </c>
      <c r="B3" s="608"/>
      <c r="C3" s="608"/>
      <c r="D3" s="608"/>
      <c r="E3" s="608"/>
      <c r="F3" s="608"/>
      <c r="G3" s="608"/>
      <c r="H3" s="608"/>
      <c r="I3" s="618"/>
      <c r="J3" s="618"/>
      <c r="K3" s="618"/>
      <c r="L3" s="618"/>
    </row>
    <row r="4" spans="1:12" ht="15.75" customHeight="1">
      <c r="A4" s="19" t="e">
        <f>#REF!&amp;#REF!</f>
        <v>#REF!</v>
      </c>
      <c r="L4" s="20" t="s">
        <v>275</v>
      </c>
    </row>
    <row r="5" spans="1:12" s="18" customFormat="1" ht="27.75" customHeight="1">
      <c r="A5" s="51" t="s">
        <v>454</v>
      </c>
      <c r="B5" s="51" t="s">
        <v>1096</v>
      </c>
      <c r="C5" s="110" t="s">
        <v>1097</v>
      </c>
      <c r="D5" s="51" t="s">
        <v>1098</v>
      </c>
      <c r="E5" s="51" t="s">
        <v>1099</v>
      </c>
      <c r="F5" s="111" t="s">
        <v>456</v>
      </c>
      <c r="G5" s="24" t="s">
        <v>582</v>
      </c>
      <c r="H5" s="25" t="s">
        <v>457</v>
      </c>
      <c r="I5" s="51" t="s">
        <v>1100</v>
      </c>
      <c r="J5" s="51" t="s">
        <v>458</v>
      </c>
      <c r="K5" s="51" t="s">
        <v>460</v>
      </c>
      <c r="L5" s="51" t="s">
        <v>583</v>
      </c>
    </row>
    <row r="6" spans="1:12" ht="15.75" customHeight="1">
      <c r="A6" s="21">
        <v>1</v>
      </c>
      <c r="B6" s="83"/>
      <c r="C6" s="48"/>
      <c r="D6" s="30"/>
      <c r="E6" s="21"/>
      <c r="F6" s="29"/>
      <c r="G6" s="28"/>
      <c r="H6" s="29">
        <f>F6+G6</f>
        <v>0</v>
      </c>
      <c r="I6" s="21"/>
      <c r="J6" s="30">
        <f>H6</f>
        <v>0</v>
      </c>
      <c r="K6" s="30" t="str">
        <f>IF(H6=0,"",(J6-H6)/H6*100)</f>
        <v/>
      </c>
      <c r="L6" s="31"/>
    </row>
    <row r="7" spans="1:12" ht="15.75" customHeight="1">
      <c r="A7" s="21"/>
      <c r="B7" s="112"/>
      <c r="C7" s="48"/>
      <c r="D7" s="30"/>
      <c r="E7" s="65"/>
      <c r="F7" s="27"/>
      <c r="G7" s="28"/>
      <c r="H7" s="29"/>
      <c r="I7" s="21"/>
      <c r="J7" s="30"/>
      <c r="K7" s="30"/>
      <c r="L7" s="31"/>
    </row>
    <row r="8" spans="1:12" ht="15.75" customHeight="1">
      <c r="A8" s="21"/>
      <c r="B8" s="112"/>
      <c r="C8" s="48"/>
      <c r="D8" s="30"/>
      <c r="E8" s="65"/>
      <c r="F8" s="27"/>
      <c r="G8" s="28"/>
      <c r="H8" s="29"/>
      <c r="I8" s="21"/>
      <c r="J8" s="30"/>
      <c r="K8" s="30"/>
      <c r="L8" s="31"/>
    </row>
    <row r="9" spans="1:12" ht="15.75" customHeight="1">
      <c r="A9" s="21"/>
      <c r="B9" s="112"/>
      <c r="C9" s="48"/>
      <c r="D9" s="30"/>
      <c r="E9" s="65"/>
      <c r="F9" s="27"/>
      <c r="G9" s="28"/>
      <c r="H9" s="29"/>
      <c r="I9" s="21"/>
      <c r="J9" s="30"/>
      <c r="K9" s="30"/>
      <c r="L9" s="31"/>
    </row>
    <row r="10" spans="1:12" ht="15.75" customHeight="1">
      <c r="A10" s="21"/>
      <c r="B10" s="112"/>
      <c r="C10" s="48"/>
      <c r="D10" s="30"/>
      <c r="E10" s="65"/>
      <c r="F10" s="27"/>
      <c r="G10" s="28"/>
      <c r="H10" s="29"/>
      <c r="I10" s="21"/>
      <c r="J10" s="30"/>
      <c r="K10" s="30"/>
      <c r="L10" s="31"/>
    </row>
    <row r="11" spans="1:12" ht="15.75" customHeight="1">
      <c r="A11" s="21"/>
      <c r="B11" s="112"/>
      <c r="C11" s="48"/>
      <c r="D11" s="30"/>
      <c r="E11" s="65"/>
      <c r="F11" s="27"/>
      <c r="G11" s="28"/>
      <c r="H11" s="29"/>
      <c r="I11" s="21"/>
      <c r="J11" s="30"/>
      <c r="K11" s="30"/>
      <c r="L11" s="31"/>
    </row>
    <row r="12" spans="1:12" ht="15.75" customHeight="1">
      <c r="A12" s="21"/>
      <c r="B12" s="26"/>
      <c r="C12" s="48"/>
      <c r="D12" s="30"/>
      <c r="E12" s="21"/>
      <c r="F12" s="27"/>
      <c r="G12" s="28"/>
      <c r="H12" s="29"/>
      <c r="I12" s="21"/>
      <c r="J12" s="30"/>
      <c r="K12" s="30" t="str">
        <f t="shared" ref="K12:K27" si="0">IF(H12=0,"",(J12-H12)/H12*100)</f>
        <v/>
      </c>
      <c r="L12" s="31"/>
    </row>
    <row r="13" spans="1:12" ht="15.75" customHeight="1">
      <c r="A13" s="21"/>
      <c r="B13" s="26"/>
      <c r="C13" s="48"/>
      <c r="D13" s="30"/>
      <c r="E13" s="21"/>
      <c r="F13" s="27"/>
      <c r="G13" s="28"/>
      <c r="H13" s="29"/>
      <c r="I13" s="21"/>
      <c r="J13" s="30"/>
      <c r="K13" s="30" t="str">
        <f t="shared" si="0"/>
        <v/>
      </c>
      <c r="L13" s="31"/>
    </row>
    <row r="14" spans="1:12" ht="15.75" customHeight="1">
      <c r="A14" s="21"/>
      <c r="B14" s="26"/>
      <c r="C14" s="48"/>
      <c r="D14" s="30"/>
      <c r="E14" s="21"/>
      <c r="F14" s="27"/>
      <c r="G14" s="28"/>
      <c r="H14" s="29"/>
      <c r="I14" s="21"/>
      <c r="J14" s="30"/>
      <c r="K14" s="30" t="str">
        <f t="shared" si="0"/>
        <v/>
      </c>
      <c r="L14" s="31"/>
    </row>
    <row r="15" spans="1:12" ht="15.75" customHeight="1">
      <c r="A15" s="21"/>
      <c r="B15" s="26"/>
      <c r="C15" s="48"/>
      <c r="D15" s="30"/>
      <c r="E15" s="21"/>
      <c r="F15" s="27"/>
      <c r="G15" s="28"/>
      <c r="H15" s="29"/>
      <c r="I15" s="21"/>
      <c r="J15" s="30"/>
      <c r="K15" s="30" t="str">
        <f t="shared" si="0"/>
        <v/>
      </c>
      <c r="L15" s="31"/>
    </row>
    <row r="16" spans="1:12" ht="15.75" customHeight="1">
      <c r="A16" s="21"/>
      <c r="B16" s="26"/>
      <c r="C16" s="48"/>
      <c r="D16" s="30"/>
      <c r="E16" s="21"/>
      <c r="F16" s="27"/>
      <c r="G16" s="28"/>
      <c r="H16" s="29"/>
      <c r="I16" s="21"/>
      <c r="J16" s="30"/>
      <c r="K16" s="30" t="str">
        <f t="shared" si="0"/>
        <v/>
      </c>
      <c r="L16" s="31"/>
    </row>
    <row r="17" spans="1:12" ht="15.75" customHeight="1">
      <c r="A17" s="21"/>
      <c r="B17" s="26"/>
      <c r="C17" s="48"/>
      <c r="D17" s="30"/>
      <c r="E17" s="21"/>
      <c r="F17" s="27"/>
      <c r="G17" s="28"/>
      <c r="H17" s="29"/>
      <c r="I17" s="21"/>
      <c r="J17" s="30"/>
      <c r="K17" s="30" t="str">
        <f t="shared" si="0"/>
        <v/>
      </c>
      <c r="L17" s="31"/>
    </row>
    <row r="18" spans="1:12" ht="15.75" customHeight="1">
      <c r="A18" s="21"/>
      <c r="B18" s="26"/>
      <c r="C18" s="48"/>
      <c r="D18" s="30"/>
      <c r="E18" s="21"/>
      <c r="F18" s="27"/>
      <c r="G18" s="28"/>
      <c r="H18" s="29"/>
      <c r="I18" s="21"/>
      <c r="J18" s="30"/>
      <c r="K18" s="30" t="str">
        <f t="shared" si="0"/>
        <v/>
      </c>
      <c r="L18" s="31"/>
    </row>
    <row r="19" spans="1:12" ht="15.75" customHeight="1">
      <c r="A19" s="21"/>
      <c r="B19" s="26"/>
      <c r="C19" s="48"/>
      <c r="D19" s="30"/>
      <c r="E19" s="21"/>
      <c r="F19" s="27"/>
      <c r="G19" s="28"/>
      <c r="H19" s="29"/>
      <c r="I19" s="21"/>
      <c r="J19" s="30"/>
      <c r="K19" s="30" t="str">
        <f t="shared" si="0"/>
        <v/>
      </c>
      <c r="L19" s="31"/>
    </row>
    <row r="20" spans="1:12" ht="15.75" customHeight="1">
      <c r="A20" s="21"/>
      <c r="B20" s="26"/>
      <c r="C20" s="48"/>
      <c r="D20" s="30"/>
      <c r="E20" s="21"/>
      <c r="F20" s="27"/>
      <c r="G20" s="28"/>
      <c r="H20" s="29"/>
      <c r="I20" s="21"/>
      <c r="J20" s="30"/>
      <c r="K20" s="30" t="str">
        <f t="shared" si="0"/>
        <v/>
      </c>
      <c r="L20" s="31"/>
    </row>
    <row r="21" spans="1:12" ht="15.75" customHeight="1">
      <c r="A21" s="21"/>
      <c r="B21" s="26"/>
      <c r="C21" s="48"/>
      <c r="D21" s="30"/>
      <c r="E21" s="21"/>
      <c r="F21" s="27"/>
      <c r="G21" s="28"/>
      <c r="H21" s="29"/>
      <c r="I21" s="21"/>
      <c r="J21" s="30"/>
      <c r="K21" s="30" t="str">
        <f t="shared" si="0"/>
        <v/>
      </c>
      <c r="L21" s="31"/>
    </row>
    <row r="22" spans="1:12" ht="15.75" customHeight="1">
      <c r="A22" s="21"/>
      <c r="B22" s="26"/>
      <c r="C22" s="48"/>
      <c r="D22" s="30"/>
      <c r="E22" s="21"/>
      <c r="F22" s="27"/>
      <c r="G22" s="28"/>
      <c r="H22" s="29"/>
      <c r="I22" s="21"/>
      <c r="J22" s="30"/>
      <c r="K22" s="30" t="str">
        <f t="shared" si="0"/>
        <v/>
      </c>
      <c r="L22" s="31"/>
    </row>
    <row r="23" spans="1:12" ht="15.75" customHeight="1">
      <c r="A23" s="21"/>
      <c r="B23" s="26"/>
      <c r="C23" s="48"/>
      <c r="D23" s="30"/>
      <c r="E23" s="21"/>
      <c r="F23" s="27"/>
      <c r="G23" s="28"/>
      <c r="H23" s="29"/>
      <c r="I23" s="21"/>
      <c r="J23" s="30"/>
      <c r="K23" s="30" t="str">
        <f t="shared" si="0"/>
        <v/>
      </c>
      <c r="L23" s="31"/>
    </row>
    <row r="24" spans="1:12" ht="15.75" customHeight="1">
      <c r="A24" s="21"/>
      <c r="B24" s="26"/>
      <c r="C24" s="48"/>
      <c r="D24" s="30"/>
      <c r="E24" s="21"/>
      <c r="F24" s="27"/>
      <c r="G24" s="28"/>
      <c r="H24" s="29"/>
      <c r="I24" s="21"/>
      <c r="J24" s="30"/>
      <c r="K24" s="30" t="str">
        <f t="shared" si="0"/>
        <v/>
      </c>
      <c r="L24" s="31"/>
    </row>
    <row r="25" spans="1:12" ht="15.75" customHeight="1">
      <c r="A25" s="21"/>
      <c r="B25" s="26"/>
      <c r="C25" s="48"/>
      <c r="D25" s="30"/>
      <c r="E25" s="21"/>
      <c r="F25" s="27"/>
      <c r="G25" s="28"/>
      <c r="H25" s="29"/>
      <c r="I25" s="21"/>
      <c r="J25" s="30"/>
      <c r="K25" s="30" t="str">
        <f t="shared" si="0"/>
        <v/>
      </c>
      <c r="L25" s="31"/>
    </row>
    <row r="26" spans="1:12" ht="15.75" customHeight="1">
      <c r="A26" s="21"/>
      <c r="B26" s="26"/>
      <c r="C26" s="48"/>
      <c r="D26" s="30"/>
      <c r="E26" s="21"/>
      <c r="F26" s="27"/>
      <c r="G26" s="28"/>
      <c r="H26" s="29"/>
      <c r="I26" s="21"/>
      <c r="J26" s="30"/>
      <c r="K26" s="30"/>
      <c r="L26" s="31"/>
    </row>
    <row r="27" spans="1:12" ht="15.75" customHeight="1">
      <c r="A27" s="619" t="s">
        <v>1101</v>
      </c>
      <c r="B27" s="620"/>
      <c r="C27" s="48"/>
      <c r="D27" s="29">
        <f>SUM(D6:D26)</f>
        <v>0</v>
      </c>
      <c r="E27" s="21"/>
      <c r="F27" s="27">
        <f>SUM(F6:F26)</f>
        <v>0</v>
      </c>
      <c r="G27" s="28"/>
      <c r="H27" s="29">
        <f>SUM(H6:H26)</f>
        <v>0</v>
      </c>
      <c r="I27" s="21"/>
      <c r="J27" s="30">
        <f>SUM(J6:J26)</f>
        <v>0</v>
      </c>
      <c r="K27" s="30" t="str">
        <f t="shared" si="0"/>
        <v/>
      </c>
      <c r="L27" s="31"/>
    </row>
    <row r="28" spans="1:12" ht="15.75" customHeight="1">
      <c r="A28" s="34" t="e">
        <f>#REF!&amp;#REF!</f>
        <v>#REF!</v>
      </c>
      <c r="J28" s="13" t="e">
        <f>"评估人员："&amp;#REF!</f>
        <v>#REF!</v>
      </c>
    </row>
    <row r="29" spans="1:12" ht="15.75" customHeight="1">
      <c r="A29" s="34" t="e">
        <f>CONCATENATE(#REF!,#REF!,#REF!,#REF!,#REF!,#REF!,#REF!)</f>
        <v>#REF!</v>
      </c>
    </row>
  </sheetData>
  <mergeCells count="3">
    <mergeCell ref="A2:L2"/>
    <mergeCell ref="A3:L3"/>
    <mergeCell ref="A27:B27"/>
  </mergeCells>
  <phoneticPr fontId="12" type="noConversion"/>
  <hyperlinks>
    <hyperlink ref="A1" location="索引目录!D52" display="返回索引页"/>
    <hyperlink ref="B1" location="非流动资产汇总!B20"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Roman,常规"4-15
&amp;"宋体,常规"共&amp;"Times New Roman,常规"&amp;N&amp;"宋体,常规"页第&amp;"Times New Roman,常规"&amp;P&amp;"宋体,常规"页</oddHeader>
  </headerFooter>
  <legacy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H31"/>
  <sheetViews>
    <sheetView workbookViewId="0">
      <selection activeCell="A6" sqref="A6:G6"/>
    </sheetView>
  </sheetViews>
  <sheetFormatPr defaultColWidth="9" defaultRowHeight="15.75" customHeight="1" outlineLevelCol="1"/>
  <cols>
    <col min="1" max="1" width="5.875" style="13" customWidth="1"/>
    <col min="2" max="2" width="37.875" style="13" customWidth="1"/>
    <col min="3" max="3" width="13.5" style="13" customWidth="1"/>
    <col min="4" max="5" width="15.625" style="13" customWidth="1" outlineLevel="1"/>
    <col min="6" max="6" width="13.75" style="13" customWidth="1"/>
    <col min="7" max="7" width="12.5" style="13" customWidth="1" outlineLevel="1"/>
    <col min="8" max="8" width="12.75" style="13" customWidth="1"/>
    <col min="9" max="16384" width="9" style="13"/>
  </cols>
  <sheetData>
    <row r="1" spans="1:8">
      <c r="A1" s="15" t="s">
        <v>414</v>
      </c>
      <c r="B1" s="107" t="s">
        <v>782</v>
      </c>
      <c r="C1" s="12"/>
      <c r="D1" s="12"/>
      <c r="E1" s="12"/>
      <c r="F1" s="12"/>
      <c r="G1" s="12"/>
      <c r="H1" s="12"/>
    </row>
    <row r="2" spans="1:8" s="11" customFormat="1" ht="30" customHeight="1">
      <c r="A2" s="607" t="s">
        <v>1102</v>
      </c>
      <c r="B2" s="631"/>
      <c r="C2" s="631"/>
      <c r="D2" s="631"/>
      <c r="E2" s="631"/>
      <c r="F2" s="631"/>
      <c r="G2" s="631"/>
      <c r="H2" s="631"/>
    </row>
    <row r="3" spans="1:8" ht="14.1" customHeight="1">
      <c r="A3" s="608" t="e">
        <f>CONCATENATE(#REF!,#REF!,#REF!,#REF!,#REF!,#REF!,#REF!)</f>
        <v>#REF!</v>
      </c>
      <c r="B3" s="608"/>
      <c r="C3" s="608"/>
      <c r="D3" s="608"/>
      <c r="E3" s="608"/>
      <c r="F3" s="608"/>
      <c r="G3" s="608"/>
      <c r="H3" s="608"/>
    </row>
    <row r="4" spans="1:8" ht="15.75" customHeight="1">
      <c r="A4" s="19" t="e">
        <f>#REF!&amp;#REF!</f>
        <v>#REF!</v>
      </c>
      <c r="H4" s="20" t="s">
        <v>275</v>
      </c>
    </row>
    <row r="5" spans="1:8" s="12" customFormat="1" ht="15.75" customHeight="1">
      <c r="A5" s="21" t="s">
        <v>454</v>
      </c>
      <c r="B5" s="21" t="s">
        <v>1088</v>
      </c>
      <c r="C5" s="21" t="s">
        <v>1097</v>
      </c>
      <c r="D5" s="21" t="s">
        <v>456</v>
      </c>
      <c r="E5" s="51" t="s">
        <v>582</v>
      </c>
      <c r="F5" s="51" t="s">
        <v>457</v>
      </c>
      <c r="G5" s="21" t="s">
        <v>458</v>
      </c>
      <c r="H5" s="21" t="s">
        <v>583</v>
      </c>
    </row>
    <row r="6" spans="1:8" ht="15.75" customHeight="1">
      <c r="A6" s="21"/>
      <c r="B6" s="31"/>
      <c r="C6" s="48"/>
      <c r="D6" s="40"/>
      <c r="E6" s="40"/>
      <c r="F6" s="40"/>
      <c r="G6" s="40"/>
      <c r="H6" s="31"/>
    </row>
    <row r="7" spans="1:8" ht="15.75" customHeight="1">
      <c r="A7" s="21"/>
      <c r="B7" s="31"/>
      <c r="C7" s="48"/>
      <c r="D7" s="40"/>
      <c r="E7" s="40"/>
      <c r="F7" s="40"/>
      <c r="G7" s="40"/>
      <c r="H7" s="31"/>
    </row>
    <row r="8" spans="1:8" ht="15.75" customHeight="1">
      <c r="A8" s="21"/>
      <c r="B8" s="31"/>
      <c r="C8" s="48"/>
      <c r="D8" s="40"/>
      <c r="E8" s="40"/>
      <c r="F8" s="40"/>
      <c r="G8" s="40"/>
      <c r="H8" s="31"/>
    </row>
    <row r="9" spans="1:8" ht="15.75" customHeight="1">
      <c r="A9" s="21"/>
      <c r="B9" s="31"/>
      <c r="C9" s="48"/>
      <c r="D9" s="40"/>
      <c r="E9" s="108"/>
      <c r="F9" s="40"/>
      <c r="G9" s="40"/>
      <c r="H9" s="31"/>
    </row>
    <row r="10" spans="1:8" ht="15.75" customHeight="1">
      <c r="A10" s="21"/>
      <c r="B10" s="31"/>
      <c r="C10" s="48"/>
      <c r="D10" s="40"/>
      <c r="E10" s="40"/>
      <c r="F10" s="40"/>
      <c r="G10" s="40"/>
      <c r="H10" s="31"/>
    </row>
    <row r="11" spans="1:8" ht="15.75" customHeight="1">
      <c r="A11" s="21"/>
      <c r="B11" s="31"/>
      <c r="C11" s="48"/>
      <c r="D11" s="40"/>
      <c r="E11" s="40"/>
      <c r="F11" s="40"/>
      <c r="G11" s="40"/>
      <c r="H11" s="31"/>
    </row>
    <row r="12" spans="1:8" ht="15.75" customHeight="1">
      <c r="A12" s="21"/>
      <c r="B12" s="31"/>
      <c r="C12" s="48"/>
      <c r="D12" s="40"/>
      <c r="E12" s="40"/>
      <c r="F12" s="40"/>
      <c r="G12" s="40"/>
      <c r="H12" s="31"/>
    </row>
    <row r="13" spans="1:8" ht="15.75" customHeight="1">
      <c r="A13" s="21"/>
      <c r="B13" s="31"/>
      <c r="C13" s="48"/>
      <c r="D13" s="40"/>
      <c r="E13" s="40"/>
      <c r="F13" s="40"/>
      <c r="G13" s="40"/>
      <c r="H13" s="31"/>
    </row>
    <row r="14" spans="1:8" ht="15.75" customHeight="1">
      <c r="A14" s="21"/>
      <c r="B14" s="31"/>
      <c r="C14" s="48"/>
      <c r="D14" s="40"/>
      <c r="E14" s="40"/>
      <c r="F14" s="40"/>
      <c r="G14" s="40"/>
      <c r="H14" s="31"/>
    </row>
    <row r="15" spans="1:8" ht="15.75" customHeight="1">
      <c r="A15" s="21"/>
      <c r="B15" s="31"/>
      <c r="C15" s="48"/>
      <c r="D15" s="40"/>
      <c r="E15" s="40"/>
      <c r="F15" s="40"/>
      <c r="G15" s="40"/>
      <c r="H15" s="31"/>
    </row>
    <row r="16" spans="1:8" ht="15.75" customHeight="1">
      <c r="A16" s="21"/>
      <c r="B16" s="31"/>
      <c r="C16" s="48"/>
      <c r="D16" s="40"/>
      <c r="E16" s="40"/>
      <c r="F16" s="40"/>
      <c r="G16" s="40"/>
      <c r="H16" s="31"/>
    </row>
    <row r="17" spans="1:8" ht="15.75" customHeight="1">
      <c r="A17" s="21"/>
      <c r="B17" s="31"/>
      <c r="C17" s="48"/>
      <c r="D17" s="40"/>
      <c r="E17" s="40"/>
      <c r="F17" s="40"/>
      <c r="G17" s="40"/>
      <c r="H17" s="31"/>
    </row>
    <row r="18" spans="1:8" ht="15.75" customHeight="1">
      <c r="A18" s="21"/>
      <c r="B18" s="31"/>
      <c r="C18" s="48"/>
      <c r="D18" s="40"/>
      <c r="E18" s="40"/>
      <c r="F18" s="40"/>
      <c r="G18" s="40"/>
      <c r="H18" s="31"/>
    </row>
    <row r="19" spans="1:8" ht="15.75" customHeight="1">
      <c r="A19" s="21"/>
      <c r="B19" s="31"/>
      <c r="C19" s="48"/>
      <c r="D19" s="40"/>
      <c r="E19" s="40"/>
      <c r="F19" s="40"/>
      <c r="G19" s="40"/>
      <c r="H19" s="31"/>
    </row>
    <row r="20" spans="1:8" ht="15.75" customHeight="1">
      <c r="A20" s="21"/>
      <c r="B20" s="31"/>
      <c r="C20" s="48"/>
      <c r="D20" s="40"/>
      <c r="E20" s="40"/>
      <c r="F20" s="40"/>
      <c r="G20" s="40"/>
      <c r="H20" s="31"/>
    </row>
    <row r="21" spans="1:8" ht="15.75" customHeight="1">
      <c r="A21" s="21"/>
      <c r="B21" s="31"/>
      <c r="C21" s="48"/>
      <c r="D21" s="40"/>
      <c r="E21" s="40"/>
      <c r="F21" s="40"/>
      <c r="G21" s="40"/>
      <c r="H21" s="31"/>
    </row>
    <row r="22" spans="1:8" ht="15.75" customHeight="1">
      <c r="A22" s="21"/>
      <c r="B22" s="31"/>
      <c r="C22" s="48"/>
      <c r="D22" s="40"/>
      <c r="E22" s="40"/>
      <c r="F22" s="40"/>
      <c r="G22" s="40"/>
      <c r="H22" s="31"/>
    </row>
    <row r="23" spans="1:8" ht="15.75" customHeight="1">
      <c r="A23" s="21"/>
      <c r="B23" s="31"/>
      <c r="C23" s="48"/>
      <c r="D23" s="40"/>
      <c r="E23" s="40"/>
      <c r="F23" s="40"/>
      <c r="G23" s="40"/>
      <c r="H23" s="31"/>
    </row>
    <row r="24" spans="1:8" ht="15.75" customHeight="1">
      <c r="A24" s="21"/>
      <c r="B24" s="31"/>
      <c r="C24" s="48"/>
      <c r="D24" s="40"/>
      <c r="E24" s="40"/>
      <c r="F24" s="40"/>
      <c r="G24" s="40"/>
      <c r="H24" s="31"/>
    </row>
    <row r="25" spans="1:8" ht="15.75" customHeight="1">
      <c r="A25" s="21"/>
      <c r="B25" s="31"/>
      <c r="C25" s="48"/>
      <c r="D25" s="40"/>
      <c r="E25" s="40"/>
      <c r="F25" s="40"/>
      <c r="G25" s="40"/>
      <c r="H25" s="31"/>
    </row>
    <row r="26" spans="1:8" ht="15.75" customHeight="1">
      <c r="A26" s="21"/>
      <c r="B26" s="31"/>
      <c r="C26" s="48"/>
      <c r="D26" s="40"/>
      <c r="E26" s="40"/>
      <c r="F26" s="40"/>
      <c r="G26" s="40"/>
      <c r="H26" s="31"/>
    </row>
    <row r="27" spans="1:8" ht="15.75" customHeight="1">
      <c r="A27" s="622" t="s">
        <v>1101</v>
      </c>
      <c r="B27" s="622"/>
      <c r="C27" s="48"/>
      <c r="D27" s="40">
        <f>SUM(D6:D26)</f>
        <v>0</v>
      </c>
      <c r="E27" s="40"/>
      <c r="F27" s="40">
        <f>SUM(F6:F26)</f>
        <v>0</v>
      </c>
      <c r="G27" s="40">
        <f>SUM(G6:G26)</f>
        <v>0</v>
      </c>
      <c r="H27" s="31"/>
    </row>
    <row r="28" spans="1:8" ht="15.75" customHeight="1">
      <c r="A28" s="34" t="e">
        <f>#REF!&amp;#REF!</f>
        <v>#REF!</v>
      </c>
      <c r="G28" s="19" t="e">
        <f>"评估人员："&amp;#REF!</f>
        <v>#REF!</v>
      </c>
    </row>
    <row r="29" spans="1:8" ht="15.75" customHeight="1">
      <c r="A29" s="34" t="e">
        <f>CONCATENATE(#REF!,#REF!,#REF!,#REF!,#REF!,#REF!,#REF!)</f>
        <v>#REF!</v>
      </c>
      <c r="F29" s="73"/>
    </row>
    <row r="30" spans="1:8" ht="15.75" customHeight="1">
      <c r="D30" s="73"/>
      <c r="E30" s="73"/>
      <c r="F30" s="73"/>
    </row>
    <row r="31" spans="1:8" ht="15.75" customHeight="1">
      <c r="D31" s="73"/>
      <c r="E31" s="73"/>
      <c r="F31" s="73"/>
    </row>
  </sheetData>
  <mergeCells count="3">
    <mergeCell ref="A2:H2"/>
    <mergeCell ref="A3:H3"/>
    <mergeCell ref="A27:B27"/>
  </mergeCells>
  <phoneticPr fontId="12" type="noConversion"/>
  <hyperlinks>
    <hyperlink ref="A1" location="索引目录!D53" display="返回索引页"/>
    <hyperlink ref="B1" location="非流动资产汇总!B21" display="返回"/>
  </hyperlinks>
  <printOptions horizontalCentered="1"/>
  <pageMargins left="0.35433070866141703" right="0.35433070866141703" top="0.78740157480314998" bottom="0.78740157480314998" header="1.0629921259842501" footer="0.511811023622047"/>
  <pageSetup paperSize="9" scale="95" orientation="landscape"/>
  <headerFooter alignWithMargins="0">
    <oddHeader>&amp;R&amp;"宋体,常规"&amp;10表&amp;"Times New Roman,常规"4-16
&amp;"宋体,常规"共&amp;"Times New Roman,常规"&amp;N&amp;"宋体,常规"页第&amp;"Times New Roman,常规"&amp;P&amp;"宋体,常规"页</oddHead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pageSetUpPr fitToPage="1"/>
  </sheetPr>
  <dimension ref="A1:I29"/>
  <sheetViews>
    <sheetView workbookViewId="0">
      <selection activeCell="A2" sqref="A2:I2"/>
    </sheetView>
  </sheetViews>
  <sheetFormatPr defaultColWidth="9" defaultRowHeight="15.75" customHeight="1" outlineLevelCol="1"/>
  <cols>
    <col min="1" max="1" width="6.25" style="13" customWidth="1"/>
    <col min="2" max="2" width="26.625" style="13" customWidth="1"/>
    <col min="3" max="3" width="10.875" style="13" customWidth="1"/>
    <col min="4" max="5" width="15.625" style="13" customWidth="1" outlineLevel="1"/>
    <col min="6" max="6" width="15.625" style="13" customWidth="1"/>
    <col min="7" max="7" width="15.625" style="13" customWidth="1" outlineLevel="1"/>
    <col min="8" max="8" width="13.75" style="13" customWidth="1" outlineLevel="1"/>
    <col min="9" max="9" width="16.5" style="13" customWidth="1"/>
    <col min="10" max="16384" width="9" style="13"/>
  </cols>
  <sheetData>
    <row r="1" spans="1:9">
      <c r="A1" s="15" t="s">
        <v>414</v>
      </c>
      <c r="B1" s="106" t="s">
        <v>782</v>
      </c>
      <c r="C1" s="18"/>
      <c r="D1" s="18"/>
      <c r="E1" s="18"/>
      <c r="F1" s="18"/>
      <c r="G1" s="18"/>
      <c r="H1" s="18"/>
      <c r="I1" s="18"/>
    </row>
    <row r="2" spans="1:9" s="11" customFormat="1" ht="30" customHeight="1">
      <c r="A2" s="607" t="s">
        <v>1103</v>
      </c>
      <c r="B2" s="607"/>
      <c r="C2" s="607"/>
      <c r="D2" s="607"/>
      <c r="E2" s="607"/>
      <c r="F2" s="607"/>
      <c r="G2" s="607"/>
      <c r="H2" s="607"/>
      <c r="I2" s="607"/>
    </row>
    <row r="3" spans="1:9" ht="14.1" customHeight="1">
      <c r="A3" s="608" t="e">
        <f>CONCATENATE(#REF!,#REF!,#REF!,#REF!,#REF!,#REF!,#REF!)</f>
        <v>#REF!</v>
      </c>
      <c r="B3" s="608"/>
      <c r="C3" s="608"/>
      <c r="D3" s="608"/>
      <c r="E3" s="608"/>
      <c r="F3" s="608"/>
      <c r="G3" s="608"/>
      <c r="H3" s="608"/>
      <c r="I3" s="618"/>
    </row>
    <row r="4" spans="1:9" ht="15.75" customHeight="1">
      <c r="A4" s="19" t="e">
        <f>#REF!&amp;#REF!</f>
        <v>#REF!</v>
      </c>
      <c r="I4" s="20" t="s">
        <v>275</v>
      </c>
    </row>
    <row r="5" spans="1:9" s="12" customFormat="1" ht="15.75" customHeight="1">
      <c r="A5" s="21" t="s">
        <v>454</v>
      </c>
      <c r="B5" s="21" t="s">
        <v>1088</v>
      </c>
      <c r="C5" s="21" t="s">
        <v>1029</v>
      </c>
      <c r="D5" s="23" t="s">
        <v>456</v>
      </c>
      <c r="E5" s="24" t="s">
        <v>582</v>
      </c>
      <c r="F5" s="25" t="s">
        <v>457</v>
      </c>
      <c r="G5" s="21" t="s">
        <v>458</v>
      </c>
      <c r="H5" s="21" t="s">
        <v>460</v>
      </c>
      <c r="I5" s="21" t="s">
        <v>583</v>
      </c>
    </row>
    <row r="6" spans="1:9" ht="15.75" customHeight="1">
      <c r="A6" s="21">
        <v>1</v>
      </c>
      <c r="B6" s="26"/>
      <c r="C6" s="48"/>
      <c r="D6" s="27"/>
      <c r="E6" s="28"/>
      <c r="F6" s="29">
        <f>D6+E6</f>
        <v>0</v>
      </c>
      <c r="G6" s="30">
        <f>F6</f>
        <v>0</v>
      </c>
      <c r="H6" s="30" t="str">
        <f>IF(F6=0,"",(G6-F6)/F6*100)</f>
        <v/>
      </c>
      <c r="I6" s="31"/>
    </row>
    <row r="7" spans="1:9" ht="15.75" customHeight="1">
      <c r="A7" s="21"/>
      <c r="B7" s="26"/>
      <c r="C7" s="48"/>
      <c r="D7" s="27"/>
      <c r="E7" s="28"/>
      <c r="F7" s="29"/>
      <c r="G7" s="30"/>
      <c r="H7" s="30" t="str">
        <f t="shared" ref="H7:H27" si="0">IF(F7=0,"",(G7-F7)/F7*100)</f>
        <v/>
      </c>
      <c r="I7" s="31"/>
    </row>
    <row r="8" spans="1:9" ht="15.75" customHeight="1">
      <c r="A8" s="21"/>
      <c r="B8" s="26"/>
      <c r="C8" s="48"/>
      <c r="D8" s="27"/>
      <c r="E8" s="28"/>
      <c r="F8" s="29"/>
      <c r="G8" s="30"/>
      <c r="H8" s="30" t="str">
        <f t="shared" si="0"/>
        <v/>
      </c>
      <c r="I8" s="31"/>
    </row>
    <row r="9" spans="1:9" ht="15.75" customHeight="1">
      <c r="A9" s="21"/>
      <c r="B9" s="26"/>
      <c r="C9" s="48"/>
      <c r="D9" s="27"/>
      <c r="E9" s="28"/>
      <c r="F9" s="29"/>
      <c r="G9" s="30"/>
      <c r="H9" s="30" t="str">
        <f t="shared" si="0"/>
        <v/>
      </c>
      <c r="I9" s="31"/>
    </row>
    <row r="10" spans="1:9" ht="15.75" customHeight="1">
      <c r="A10" s="21"/>
      <c r="B10" s="26"/>
      <c r="C10" s="48"/>
      <c r="D10" s="27"/>
      <c r="E10" s="28"/>
      <c r="F10" s="29"/>
      <c r="G10" s="30"/>
      <c r="H10" s="30" t="str">
        <f t="shared" si="0"/>
        <v/>
      </c>
      <c r="I10" s="31"/>
    </row>
    <row r="11" spans="1:9" ht="15.75" customHeight="1">
      <c r="A11" s="21"/>
      <c r="B11" s="26"/>
      <c r="C11" s="48"/>
      <c r="D11" s="27"/>
      <c r="E11" s="28"/>
      <c r="F11" s="29"/>
      <c r="G11" s="30"/>
      <c r="H11" s="30" t="str">
        <f t="shared" si="0"/>
        <v/>
      </c>
      <c r="I11" s="31"/>
    </row>
    <row r="12" spans="1:9" ht="15.75" customHeight="1">
      <c r="A12" s="21"/>
      <c r="B12" s="26"/>
      <c r="C12" s="48"/>
      <c r="D12" s="27"/>
      <c r="E12" s="28"/>
      <c r="F12" s="29"/>
      <c r="G12" s="30"/>
      <c r="H12" s="30" t="str">
        <f t="shared" si="0"/>
        <v/>
      </c>
      <c r="I12" s="31"/>
    </row>
    <row r="13" spans="1:9" ht="15.75" customHeight="1">
      <c r="A13" s="21"/>
      <c r="B13" s="26"/>
      <c r="C13" s="48"/>
      <c r="D13" s="27"/>
      <c r="E13" s="28"/>
      <c r="F13" s="29"/>
      <c r="G13" s="30"/>
      <c r="H13" s="30" t="str">
        <f t="shared" si="0"/>
        <v/>
      </c>
      <c r="I13" s="31"/>
    </row>
    <row r="14" spans="1:9" ht="15.75" customHeight="1">
      <c r="A14" s="21"/>
      <c r="B14" s="26"/>
      <c r="C14" s="48"/>
      <c r="D14" s="27"/>
      <c r="E14" s="28"/>
      <c r="F14" s="29"/>
      <c r="G14" s="30"/>
      <c r="H14" s="30" t="str">
        <f t="shared" si="0"/>
        <v/>
      </c>
      <c r="I14" s="31"/>
    </row>
    <row r="15" spans="1:9" ht="15.75" customHeight="1">
      <c r="A15" s="21"/>
      <c r="B15" s="26"/>
      <c r="C15" s="48"/>
      <c r="D15" s="27"/>
      <c r="E15" s="28"/>
      <c r="F15" s="29"/>
      <c r="G15" s="30"/>
      <c r="H15" s="30" t="str">
        <f t="shared" si="0"/>
        <v/>
      </c>
      <c r="I15" s="31"/>
    </row>
    <row r="16" spans="1:9" ht="15.75" customHeight="1">
      <c r="A16" s="21"/>
      <c r="B16" s="26"/>
      <c r="C16" s="48"/>
      <c r="D16" s="27"/>
      <c r="E16" s="28"/>
      <c r="F16" s="29"/>
      <c r="G16" s="30"/>
      <c r="H16" s="30" t="str">
        <f t="shared" si="0"/>
        <v/>
      </c>
      <c r="I16" s="31"/>
    </row>
    <row r="17" spans="1:9" ht="15.75" customHeight="1">
      <c r="A17" s="21"/>
      <c r="B17" s="26"/>
      <c r="C17" s="48"/>
      <c r="D17" s="27"/>
      <c r="E17" s="28"/>
      <c r="F17" s="29"/>
      <c r="G17" s="30"/>
      <c r="H17" s="30" t="str">
        <f t="shared" si="0"/>
        <v/>
      </c>
      <c r="I17" s="31"/>
    </row>
    <row r="18" spans="1:9" ht="15.75" customHeight="1">
      <c r="A18" s="21"/>
      <c r="B18" s="26"/>
      <c r="C18" s="48"/>
      <c r="D18" s="27"/>
      <c r="E18" s="28"/>
      <c r="F18" s="29"/>
      <c r="G18" s="30"/>
      <c r="H18" s="30" t="str">
        <f t="shared" si="0"/>
        <v/>
      </c>
      <c r="I18" s="31"/>
    </row>
    <row r="19" spans="1:9" ht="15.75" customHeight="1">
      <c r="A19" s="21"/>
      <c r="B19" s="26"/>
      <c r="C19" s="48"/>
      <c r="D19" s="27"/>
      <c r="E19" s="28"/>
      <c r="F19" s="29"/>
      <c r="G19" s="30"/>
      <c r="H19" s="30" t="str">
        <f t="shared" si="0"/>
        <v/>
      </c>
      <c r="I19" s="31"/>
    </row>
    <row r="20" spans="1:9" ht="15.75" customHeight="1">
      <c r="A20" s="21"/>
      <c r="B20" s="26"/>
      <c r="C20" s="48"/>
      <c r="D20" s="27"/>
      <c r="E20" s="28"/>
      <c r="F20" s="29"/>
      <c r="G20" s="30"/>
      <c r="H20" s="30" t="str">
        <f t="shared" si="0"/>
        <v/>
      </c>
      <c r="I20" s="31"/>
    </row>
    <row r="21" spans="1:9" ht="15.75" customHeight="1">
      <c r="A21" s="21"/>
      <c r="B21" s="26"/>
      <c r="C21" s="48"/>
      <c r="D21" s="27"/>
      <c r="E21" s="28"/>
      <c r="F21" s="29"/>
      <c r="G21" s="30"/>
      <c r="H21" s="30" t="str">
        <f t="shared" si="0"/>
        <v/>
      </c>
      <c r="I21" s="31"/>
    </row>
    <row r="22" spans="1:9" ht="15.75" customHeight="1">
      <c r="A22" s="21"/>
      <c r="B22" s="26"/>
      <c r="C22" s="48"/>
      <c r="D22" s="27"/>
      <c r="E22" s="28"/>
      <c r="F22" s="29"/>
      <c r="G22" s="30"/>
      <c r="H22" s="30" t="str">
        <f t="shared" si="0"/>
        <v/>
      </c>
      <c r="I22" s="31"/>
    </row>
    <row r="23" spans="1:9" ht="15.75" customHeight="1">
      <c r="A23" s="21"/>
      <c r="B23" s="26"/>
      <c r="C23" s="48"/>
      <c r="D23" s="27"/>
      <c r="E23" s="28"/>
      <c r="F23" s="29"/>
      <c r="G23" s="30"/>
      <c r="H23" s="30" t="str">
        <f t="shared" si="0"/>
        <v/>
      </c>
      <c r="I23" s="31"/>
    </row>
    <row r="24" spans="1:9" ht="15.75" customHeight="1">
      <c r="A24" s="21"/>
      <c r="B24" s="26"/>
      <c r="C24" s="48"/>
      <c r="D24" s="27"/>
      <c r="E24" s="28"/>
      <c r="F24" s="29"/>
      <c r="G24" s="30"/>
      <c r="H24" s="30" t="str">
        <f t="shared" si="0"/>
        <v/>
      </c>
      <c r="I24" s="31"/>
    </row>
    <row r="25" spans="1:9" ht="15.75" customHeight="1">
      <c r="A25" s="21"/>
      <c r="B25" s="26"/>
      <c r="C25" s="48"/>
      <c r="D25" s="27"/>
      <c r="E25" s="28"/>
      <c r="F25" s="29"/>
      <c r="G25" s="30"/>
      <c r="H25" s="30" t="str">
        <f t="shared" si="0"/>
        <v/>
      </c>
      <c r="I25" s="31"/>
    </row>
    <row r="26" spans="1:9" ht="15.75" customHeight="1">
      <c r="A26" s="21"/>
      <c r="B26" s="26"/>
      <c r="C26" s="48"/>
      <c r="D26" s="27"/>
      <c r="E26" s="28"/>
      <c r="F26" s="29"/>
      <c r="G26" s="30"/>
      <c r="H26" s="30"/>
      <c r="I26" s="31"/>
    </row>
    <row r="27" spans="1:9" ht="15.75" customHeight="1">
      <c r="A27" s="619" t="s">
        <v>1101</v>
      </c>
      <c r="B27" s="620"/>
      <c r="C27" s="48"/>
      <c r="D27" s="27">
        <f>SUM(D6:D26)</f>
        <v>0</v>
      </c>
      <c r="E27" s="28"/>
      <c r="F27" s="29">
        <f>SUM(F6:F26)</f>
        <v>0</v>
      </c>
      <c r="G27" s="30">
        <f>SUM(G6:G26)</f>
        <v>0</v>
      </c>
      <c r="H27" s="30" t="str">
        <f t="shared" si="0"/>
        <v/>
      </c>
      <c r="I27" s="31"/>
    </row>
    <row r="28" spans="1:9" ht="15.75" customHeight="1">
      <c r="A28" s="34" t="e">
        <f>#REF!&amp;#REF!</f>
        <v>#REF!</v>
      </c>
      <c r="G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D54" display="返回索引页"/>
    <hyperlink ref="B1" location="非流动资产汇总!B22"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Roman,常规"4-17
&amp;"宋体,常规"共&amp;"Times New Roman,常规"&amp;N&amp;"宋体,常规"页第&amp;"Times New Roman,常规"&amp;P&amp;"宋体,常规"页</oddHeader>
  </headerFooter>
  <legacy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0"/>
    <pageSetUpPr fitToPage="1"/>
  </sheetPr>
  <dimension ref="A1:G31"/>
  <sheetViews>
    <sheetView topLeftCell="A4" zoomScale="85" zoomScaleNormal="85" workbookViewId="0">
      <selection activeCell="D10" sqref="D10"/>
    </sheetView>
  </sheetViews>
  <sheetFormatPr defaultColWidth="9" defaultRowHeight="15.75" customHeight="1" outlineLevelCol="1"/>
  <cols>
    <col min="1" max="1" width="8" style="13" customWidth="1"/>
    <col min="2" max="2" width="30.75" style="13" customWidth="1"/>
    <col min="3" max="3" width="19.125" style="13" hidden="1" customWidth="1" outlineLevel="1"/>
    <col min="4" max="4" width="22.25" style="13" customWidth="1" collapsed="1"/>
    <col min="5" max="6" width="22.25" style="13" customWidth="1"/>
    <col min="7" max="7" width="17.25" style="13" customWidth="1"/>
    <col min="8" max="16384" width="9" style="13"/>
  </cols>
  <sheetData>
    <row r="1" spans="1:7">
      <c r="A1" s="15" t="s">
        <v>414</v>
      </c>
      <c r="B1" s="16" t="s">
        <v>452</v>
      </c>
      <c r="C1" s="18"/>
      <c r="D1" s="18"/>
      <c r="E1" s="18"/>
      <c r="F1" s="18"/>
      <c r="G1" s="18"/>
    </row>
    <row r="2" spans="1:7" s="11" customFormat="1" ht="30" customHeight="1">
      <c r="A2" s="607" t="s">
        <v>1104</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55" t="s">
        <v>456</v>
      </c>
      <c r="D5" s="54" t="s">
        <v>457</v>
      </c>
      <c r="E5" s="54" t="s">
        <v>458</v>
      </c>
      <c r="F5" s="56" t="s">
        <v>459</v>
      </c>
      <c r="G5" s="54" t="s">
        <v>460</v>
      </c>
    </row>
    <row r="6" spans="1:7" ht="15.75" customHeight="1">
      <c r="A6" s="54" t="s">
        <v>1105</v>
      </c>
      <c r="B6" s="31" t="s">
        <v>1106</v>
      </c>
      <c r="C6" s="27">
        <f>短期借款!I27</f>
        <v>0</v>
      </c>
      <c r="D6" s="29">
        <f>短期借款!K27</f>
        <v>0</v>
      </c>
      <c r="E6" s="30">
        <f>短期借款!M27</f>
        <v>0</v>
      </c>
      <c r="F6" s="30">
        <f>E6-D6</f>
        <v>0</v>
      </c>
      <c r="G6" s="57" t="str">
        <f>IF(D6=0,"",F6/D6*100)</f>
        <v/>
      </c>
    </row>
    <row r="7" spans="1:7" ht="15.75" customHeight="1">
      <c r="A7" s="54" t="s">
        <v>1107</v>
      </c>
      <c r="B7" s="31" t="s">
        <v>1108</v>
      </c>
      <c r="C7" s="27">
        <f>交易性金融负债!E27</f>
        <v>0</v>
      </c>
      <c r="D7" s="29">
        <f>交易性金融负债!G27</f>
        <v>0</v>
      </c>
      <c r="E7" s="30">
        <f>交易性金融负债!H27</f>
        <v>0</v>
      </c>
      <c r="F7" s="30">
        <f t="shared" ref="F7:F17" si="0">E7-D7</f>
        <v>0</v>
      </c>
      <c r="G7" s="57" t="str">
        <f t="shared" ref="G7:G22" si="1">IF(D7=0,"",F7/D7*100)</f>
        <v/>
      </c>
    </row>
    <row r="8" spans="1:7" ht="15.75" customHeight="1">
      <c r="A8" s="54" t="s">
        <v>1109</v>
      </c>
      <c r="B8" s="31" t="s">
        <v>1110</v>
      </c>
      <c r="C8" s="27">
        <f>应付票据!G27</f>
        <v>0</v>
      </c>
      <c r="D8" s="29">
        <f>应付票据!I27</f>
        <v>0</v>
      </c>
      <c r="E8" s="30">
        <f>应付票据!J27</f>
        <v>0</v>
      </c>
      <c r="F8" s="30">
        <f t="shared" si="0"/>
        <v>0</v>
      </c>
      <c r="G8" s="57" t="str">
        <f t="shared" si="1"/>
        <v/>
      </c>
    </row>
    <row r="9" spans="1:7" ht="15.75" customHeight="1">
      <c r="A9" s="54" t="s">
        <v>1111</v>
      </c>
      <c r="B9" s="31" t="s">
        <v>1112</v>
      </c>
      <c r="C9" s="27">
        <f>应付账款!F68</f>
        <v>0</v>
      </c>
      <c r="D9" s="29">
        <f>应付账款!H68</f>
        <v>0</v>
      </c>
      <c r="E9" s="30">
        <f>应付账款!I68</f>
        <v>0</v>
      </c>
      <c r="F9" s="30">
        <f t="shared" si="0"/>
        <v>0</v>
      </c>
      <c r="G9" s="57" t="str">
        <f t="shared" si="1"/>
        <v/>
      </c>
    </row>
    <row r="10" spans="1:7" ht="15.75" customHeight="1">
      <c r="A10" s="54" t="s">
        <v>1113</v>
      </c>
      <c r="B10" s="31" t="s">
        <v>1114</v>
      </c>
      <c r="C10" s="27">
        <f>预收账款!F27</f>
        <v>0</v>
      </c>
      <c r="D10" s="29">
        <f>预收账款!H27</f>
        <v>0</v>
      </c>
      <c r="E10" s="30">
        <f>预收账款!I27</f>
        <v>0</v>
      </c>
      <c r="F10" s="30">
        <f t="shared" si="0"/>
        <v>0</v>
      </c>
      <c r="G10" s="57" t="str">
        <f t="shared" si="1"/>
        <v/>
      </c>
    </row>
    <row r="11" spans="1:7" ht="15.75" customHeight="1">
      <c r="A11" s="54" t="s">
        <v>1115</v>
      </c>
      <c r="B11" s="31" t="s">
        <v>1116</v>
      </c>
      <c r="C11" s="27">
        <f>职工薪酬!D27</f>
        <v>0</v>
      </c>
      <c r="D11" s="29">
        <f>职工薪酬!F27</f>
        <v>0</v>
      </c>
      <c r="E11" s="30">
        <f>职工薪酬!G27</f>
        <v>0</v>
      </c>
      <c r="F11" s="30">
        <f t="shared" si="0"/>
        <v>0</v>
      </c>
      <c r="G11" s="57" t="str">
        <f t="shared" si="1"/>
        <v/>
      </c>
    </row>
    <row r="12" spans="1:7" ht="15.75" customHeight="1">
      <c r="A12" s="54" t="s">
        <v>1117</v>
      </c>
      <c r="B12" s="31" t="s">
        <v>1118</v>
      </c>
      <c r="C12" s="27">
        <f>应交税费!E27</f>
        <v>0</v>
      </c>
      <c r="D12" s="29">
        <f>应交税费!G27</f>
        <v>0</v>
      </c>
      <c r="E12" s="30">
        <f>应交税费!H27</f>
        <v>0</v>
      </c>
      <c r="F12" s="30">
        <f t="shared" si="0"/>
        <v>0</v>
      </c>
      <c r="G12" s="57" t="str">
        <f t="shared" si="1"/>
        <v/>
      </c>
    </row>
    <row r="13" spans="1:7" ht="15.75" customHeight="1">
      <c r="A13" s="54" t="s">
        <v>1119</v>
      </c>
      <c r="B13" s="31" t="s">
        <v>1120</v>
      </c>
      <c r="C13" s="27">
        <f>应付利息!G27</f>
        <v>0</v>
      </c>
      <c r="D13" s="29">
        <f>应付利息!I27</f>
        <v>0</v>
      </c>
      <c r="E13" s="30">
        <f>应付利息!J27</f>
        <v>0</v>
      </c>
      <c r="F13" s="30">
        <f t="shared" si="0"/>
        <v>0</v>
      </c>
      <c r="G13" s="57" t="str">
        <f t="shared" si="1"/>
        <v/>
      </c>
    </row>
    <row r="14" spans="1:7" ht="15.75" customHeight="1">
      <c r="A14" s="54" t="s">
        <v>1121</v>
      </c>
      <c r="B14" s="31" t="s">
        <v>1122</v>
      </c>
      <c r="C14" s="27">
        <f>'应付股利（利润）'!E27</f>
        <v>0</v>
      </c>
      <c r="D14" s="29">
        <f>'应付股利（利润）'!G27</f>
        <v>0</v>
      </c>
      <c r="E14" s="30">
        <f>'应付股利（利润）'!H27</f>
        <v>0</v>
      </c>
      <c r="F14" s="30">
        <f t="shared" si="0"/>
        <v>0</v>
      </c>
      <c r="G14" s="57" t="str">
        <f t="shared" si="1"/>
        <v/>
      </c>
    </row>
    <row r="15" spans="1:7" ht="15.75" customHeight="1">
      <c r="A15" s="54" t="s">
        <v>1123</v>
      </c>
      <c r="B15" s="31" t="s">
        <v>1124</v>
      </c>
      <c r="C15" s="27">
        <f>其他应付款!F27</f>
        <v>0</v>
      </c>
      <c r="D15" s="29">
        <f>其他应付款!H27</f>
        <v>0</v>
      </c>
      <c r="E15" s="30">
        <f>其他应付款!I27</f>
        <v>0</v>
      </c>
      <c r="F15" s="30">
        <f t="shared" si="0"/>
        <v>0</v>
      </c>
      <c r="G15" s="57" t="str">
        <f t="shared" si="1"/>
        <v/>
      </c>
    </row>
    <row r="16" spans="1:7" ht="15.75" customHeight="1">
      <c r="A16" s="54" t="s">
        <v>1125</v>
      </c>
      <c r="B16" s="31" t="s">
        <v>1126</v>
      </c>
      <c r="C16" s="27">
        <f>一年到期非流动负债!F27</f>
        <v>0</v>
      </c>
      <c r="D16" s="29">
        <f>一年到期非流动负债!H27</f>
        <v>0</v>
      </c>
      <c r="E16" s="30">
        <f>一年到期非流动负债!I27</f>
        <v>0</v>
      </c>
      <c r="F16" s="30">
        <f t="shared" si="0"/>
        <v>0</v>
      </c>
      <c r="G16" s="57" t="str">
        <f t="shared" si="1"/>
        <v/>
      </c>
    </row>
    <row r="17" spans="1:7" ht="15.75" customHeight="1">
      <c r="A17" s="54" t="s">
        <v>1127</v>
      </c>
      <c r="B17" s="31" t="s">
        <v>1128</v>
      </c>
      <c r="C17" s="27">
        <f>其他流动负债!E27</f>
        <v>0</v>
      </c>
      <c r="D17" s="29">
        <f>其他流动负债!G27</f>
        <v>0</v>
      </c>
      <c r="E17" s="30">
        <f>其他流动负债!H27</f>
        <v>0</v>
      </c>
      <c r="F17" s="30">
        <f t="shared" si="0"/>
        <v>0</v>
      </c>
      <c r="G17" s="57" t="str">
        <f t="shared" si="1"/>
        <v/>
      </c>
    </row>
    <row r="18" spans="1:7" ht="15.75" customHeight="1">
      <c r="A18" s="54"/>
      <c r="B18" s="31"/>
      <c r="C18" s="27"/>
      <c r="D18" s="29"/>
      <c r="E18" s="30"/>
      <c r="F18" s="30"/>
      <c r="G18" s="57"/>
    </row>
    <row r="19" spans="1:7" ht="15.75" customHeight="1">
      <c r="A19" s="54"/>
      <c r="B19" s="31"/>
      <c r="C19" s="27"/>
      <c r="D19" s="29"/>
      <c r="E19" s="30"/>
      <c r="F19" s="30"/>
      <c r="G19" s="57"/>
    </row>
    <row r="20" spans="1:7" ht="15.75" customHeight="1">
      <c r="A20" s="54"/>
      <c r="B20" s="31"/>
      <c r="C20" s="27"/>
      <c r="D20" s="29"/>
      <c r="E20" s="30"/>
      <c r="F20" s="30"/>
      <c r="G20" s="57"/>
    </row>
    <row r="21" spans="1:7" ht="15.75" customHeight="1">
      <c r="A21" s="21"/>
      <c r="B21" s="31"/>
      <c r="C21" s="27"/>
      <c r="D21" s="29"/>
      <c r="E21" s="30"/>
      <c r="F21" s="30"/>
      <c r="G21" s="57" t="str">
        <f t="shared" si="1"/>
        <v/>
      </c>
    </row>
    <row r="22" spans="1:7" ht="15.75" customHeight="1">
      <c r="A22" s="21"/>
      <c r="B22" s="31"/>
      <c r="C22" s="27"/>
      <c r="D22" s="29"/>
      <c r="E22" s="30"/>
      <c r="F22" s="30"/>
      <c r="G22" s="57" t="str">
        <f t="shared" si="1"/>
        <v/>
      </c>
    </row>
    <row r="23" spans="1:7" ht="15.75" customHeight="1">
      <c r="A23" s="21"/>
      <c r="B23" s="31"/>
      <c r="C23" s="27"/>
      <c r="D23" s="29"/>
      <c r="E23" s="30"/>
      <c r="F23" s="30"/>
      <c r="G23" s="57"/>
    </row>
    <row r="24" spans="1:7" ht="15.75" customHeight="1">
      <c r="A24" s="21"/>
      <c r="B24" s="31"/>
      <c r="C24" s="27"/>
      <c r="D24" s="29"/>
      <c r="E24" s="30"/>
      <c r="F24" s="30"/>
      <c r="G24" s="57"/>
    </row>
    <row r="25" spans="1:7" ht="15.75" customHeight="1">
      <c r="A25" s="21"/>
      <c r="B25" s="31"/>
      <c r="C25" s="27"/>
      <c r="D25" s="29"/>
      <c r="E25" s="30"/>
      <c r="F25" s="30"/>
      <c r="G25" s="57"/>
    </row>
    <row r="26" spans="1:7" ht="15.75" customHeight="1">
      <c r="A26" s="21"/>
      <c r="B26" s="31"/>
      <c r="C26" s="27"/>
      <c r="D26" s="29"/>
      <c r="E26" s="30"/>
      <c r="F26" s="30"/>
      <c r="G26" s="57"/>
    </row>
    <row r="27" spans="1:7" ht="15.75" customHeight="1">
      <c r="A27" s="21"/>
      <c r="B27" s="31"/>
      <c r="C27" s="27"/>
      <c r="D27" s="29"/>
      <c r="E27" s="30"/>
      <c r="F27" s="30"/>
      <c r="G27" s="57"/>
    </row>
    <row r="28" spans="1:7" ht="15.75" customHeight="1">
      <c r="A28" s="54"/>
      <c r="B28" s="58"/>
      <c r="C28" s="27"/>
      <c r="D28" s="29"/>
      <c r="E28" s="30"/>
      <c r="F28" s="30"/>
      <c r="G28" s="57"/>
    </row>
    <row r="29" spans="1:7" ht="15.75" customHeight="1">
      <c r="A29" s="54" t="s">
        <v>1129</v>
      </c>
      <c r="B29" s="54" t="s">
        <v>1130</v>
      </c>
      <c r="C29" s="27">
        <f>SUM(C6:C28)</f>
        <v>0</v>
      </c>
      <c r="D29" s="29">
        <f>SUM(D6:D28)</f>
        <v>0</v>
      </c>
      <c r="E29" s="30">
        <f>SUM(E6:E28)</f>
        <v>0</v>
      </c>
      <c r="F29" s="30">
        <f>SUM(F6:F28)</f>
        <v>0</v>
      </c>
      <c r="G29" s="57" t="str">
        <f>IF(D29=0,"",F29/D29*100)</f>
        <v/>
      </c>
    </row>
    <row r="30" spans="1:7" ht="15.75" customHeight="1">
      <c r="A30" s="34" t="e">
        <f>#REF!&amp;#REF!</f>
        <v>#REF!</v>
      </c>
    </row>
    <row r="31" spans="1:7" ht="15.75" customHeight="1">
      <c r="A31" s="34" t="e">
        <f>CONCATENATE(#REF!,#REF!,#REF!,#REF!,#REF!,#REF!,#REF!)</f>
        <v>#REF!</v>
      </c>
    </row>
  </sheetData>
  <mergeCells count="2">
    <mergeCell ref="A2:G2"/>
    <mergeCell ref="A3:G3"/>
  </mergeCells>
  <phoneticPr fontId="12" type="noConversion"/>
  <hyperlinks>
    <hyperlink ref="A1" location="索引目录!G6" display="返回索引页"/>
    <hyperlink ref="B1" location="分类汇总!B39" display="返回"/>
    <hyperlink ref="B14" location="'应付股利（利润）'!B1" display="应付股利（应付利润）"/>
    <hyperlink ref="B6" location="短期借款!B1" display="短期借款"/>
    <hyperlink ref="B7" location="交易性金融负债!B1" display="交易性金融负债"/>
    <hyperlink ref="B8" location="应付票据!B1" display="应付票据"/>
    <hyperlink ref="B9" location="应付账款!B1" display="应付账款"/>
    <hyperlink ref="B10" location="预收账款!B1" display="预收账款"/>
    <hyperlink ref="B11" location="职工薪酬!B1" display="应付职工薪酬"/>
    <hyperlink ref="B12" location="应交税费!B1" display="应交税费"/>
    <hyperlink ref="B13" location="应付利息!B1" display="应付利息"/>
    <hyperlink ref="B15" location="其他应付款!B1" display="其他应付款"/>
    <hyperlink ref="B16" location="一年到期非流动负债!B1" display="一年内到期的非流动负债"/>
    <hyperlink ref="B17" location="其他流动负债!B1" display="其他流动负债"/>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Roman,常规"9
&amp;"宋体,常规"共&amp;"Times New Roman,常规"&amp;N&amp;"宋体,常规"页第&amp;"Times New Roman,常规"&amp;P&amp;"宋体,常规"页</oddHead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0">
    <pageSetUpPr fitToPage="1"/>
  </sheetPr>
  <dimension ref="A1:N29"/>
  <sheetViews>
    <sheetView workbookViewId="0">
      <selection activeCell="A2" sqref="A2:N2"/>
    </sheetView>
  </sheetViews>
  <sheetFormatPr defaultColWidth="9" defaultRowHeight="15.75" customHeight="1" outlineLevelCol="1"/>
  <cols>
    <col min="1" max="1" width="5.5" style="13" customWidth="1"/>
    <col min="2" max="3" width="18.125" style="13" customWidth="1"/>
    <col min="4" max="4" width="7.5" style="46" customWidth="1"/>
    <col min="5" max="5" width="7.625" style="46" customWidth="1"/>
    <col min="6" max="7" width="7.25" style="13" customWidth="1"/>
    <col min="8" max="8" width="10.625" style="13" customWidth="1"/>
    <col min="9" max="10" width="12.375" style="13" customWidth="1" outlineLevel="1"/>
    <col min="11" max="12" width="13.125" style="13" customWidth="1"/>
    <col min="13" max="13" width="12.875" style="13" customWidth="1" outlineLevel="1"/>
    <col min="14" max="14" width="10.625" style="13" customWidth="1"/>
    <col min="15" max="16384" width="9" style="13"/>
  </cols>
  <sheetData>
    <row r="1" spans="1:14">
      <c r="A1" s="15" t="s">
        <v>414</v>
      </c>
      <c r="B1" s="16" t="s">
        <v>452</v>
      </c>
      <c r="C1" s="16"/>
      <c r="D1" s="47"/>
      <c r="E1" s="47"/>
      <c r="F1" s="18"/>
      <c r="G1" s="18"/>
      <c r="H1" s="18"/>
      <c r="I1" s="18"/>
      <c r="J1" s="18"/>
      <c r="K1" s="18"/>
      <c r="L1" s="18"/>
      <c r="M1" s="18"/>
      <c r="N1" s="18"/>
    </row>
    <row r="2" spans="1:14" s="11" customFormat="1" ht="30" customHeight="1">
      <c r="A2" s="607" t="s">
        <v>1131</v>
      </c>
      <c r="B2" s="607"/>
      <c r="C2" s="607"/>
      <c r="D2" s="607"/>
      <c r="E2" s="607"/>
      <c r="F2" s="607"/>
      <c r="G2" s="607"/>
      <c r="H2" s="607"/>
      <c r="I2" s="607"/>
      <c r="J2" s="607"/>
      <c r="K2" s="607"/>
      <c r="L2" s="607"/>
      <c r="M2" s="607"/>
      <c r="N2" s="607"/>
    </row>
    <row r="3" spans="1:14" ht="14.1" customHeight="1">
      <c r="A3" s="608" t="e">
        <f>CONCATENATE(#REF!,#REF!,#REF!,#REF!,#REF!,#REF!,#REF!)</f>
        <v>#REF!</v>
      </c>
      <c r="B3" s="608"/>
      <c r="C3" s="608"/>
      <c r="D3" s="608"/>
      <c r="E3" s="608"/>
      <c r="F3" s="608"/>
      <c r="G3" s="608"/>
      <c r="H3" s="608"/>
      <c r="I3" s="608"/>
      <c r="J3" s="608"/>
      <c r="K3" s="618"/>
      <c r="L3" s="618"/>
      <c r="M3" s="618"/>
      <c r="N3" s="618"/>
    </row>
    <row r="4" spans="1:14" ht="15.75" customHeight="1">
      <c r="A4" s="19" t="e">
        <f>#REF!&amp;#REF!</f>
        <v>#REF!</v>
      </c>
      <c r="N4" s="20" t="s">
        <v>275</v>
      </c>
    </row>
    <row r="5" spans="1:14" s="12" customFormat="1" ht="15.75" customHeight="1">
      <c r="A5" s="21" t="s">
        <v>454</v>
      </c>
      <c r="B5" s="21" t="s">
        <v>1132</v>
      </c>
      <c r="C5" s="21" t="s">
        <v>1052</v>
      </c>
      <c r="D5" s="48" t="s">
        <v>638</v>
      </c>
      <c r="E5" s="48" t="s">
        <v>798</v>
      </c>
      <c r="F5" s="21" t="s">
        <v>1133</v>
      </c>
      <c r="G5" s="21" t="s">
        <v>579</v>
      </c>
      <c r="H5" s="21" t="s">
        <v>1134</v>
      </c>
      <c r="I5" s="23" t="s">
        <v>456</v>
      </c>
      <c r="J5" s="24" t="s">
        <v>582</v>
      </c>
      <c r="K5" s="25" t="s">
        <v>457</v>
      </c>
      <c r="L5" s="21" t="s">
        <v>1135</v>
      </c>
      <c r="M5" s="21" t="s">
        <v>458</v>
      </c>
      <c r="N5" s="21" t="s">
        <v>583</v>
      </c>
    </row>
    <row r="6" spans="1:14" ht="15.75" customHeight="1">
      <c r="A6" s="21">
        <v>1</v>
      </c>
      <c r="B6" s="26"/>
      <c r="C6" s="26"/>
      <c r="D6" s="48"/>
      <c r="E6" s="48"/>
      <c r="F6" s="48"/>
      <c r="G6" s="21"/>
      <c r="H6" s="30"/>
      <c r="I6" s="27"/>
      <c r="J6" s="28"/>
      <c r="K6" s="29">
        <f>I6+J6</f>
        <v>0</v>
      </c>
      <c r="L6" s="42"/>
      <c r="M6" s="30">
        <f>K6</f>
        <v>0</v>
      </c>
      <c r="N6" s="31"/>
    </row>
    <row r="7" spans="1:14" ht="15.75" customHeight="1">
      <c r="A7" s="21"/>
      <c r="B7" s="26"/>
      <c r="C7" s="26"/>
      <c r="D7" s="48"/>
      <c r="E7" s="48"/>
      <c r="F7" s="21"/>
      <c r="G7" s="21"/>
      <c r="H7" s="30"/>
      <c r="I7" s="27"/>
      <c r="J7" s="28"/>
      <c r="K7" s="29"/>
      <c r="L7" s="42"/>
      <c r="M7" s="30"/>
      <c r="N7" s="31"/>
    </row>
    <row r="8" spans="1:14" ht="15.75" customHeight="1">
      <c r="A8" s="21"/>
      <c r="B8" s="26"/>
      <c r="C8" s="26"/>
      <c r="D8" s="48"/>
      <c r="E8" s="48"/>
      <c r="F8" s="21"/>
      <c r="G8" s="21"/>
      <c r="H8" s="30"/>
      <c r="I8" s="27"/>
      <c r="J8" s="28"/>
      <c r="K8" s="29"/>
      <c r="L8" s="42"/>
      <c r="M8" s="30"/>
      <c r="N8" s="31"/>
    </row>
    <row r="9" spans="1:14" ht="15.75" customHeight="1">
      <c r="A9" s="21"/>
      <c r="B9" s="26"/>
      <c r="C9" s="26"/>
      <c r="D9" s="48"/>
      <c r="E9" s="48"/>
      <c r="F9" s="21"/>
      <c r="G9" s="21"/>
      <c r="H9" s="30"/>
      <c r="I9" s="27"/>
      <c r="J9" s="28"/>
      <c r="K9" s="29"/>
      <c r="L9" s="42"/>
      <c r="M9" s="30"/>
      <c r="N9" s="31"/>
    </row>
    <row r="10" spans="1:14" ht="15.75" customHeight="1">
      <c r="A10" s="21"/>
      <c r="B10" s="26"/>
      <c r="C10" s="26"/>
      <c r="D10" s="48"/>
      <c r="E10" s="48"/>
      <c r="F10" s="21"/>
      <c r="G10" s="21"/>
      <c r="H10" s="30"/>
      <c r="I10" s="27"/>
      <c r="J10" s="28"/>
      <c r="K10" s="29"/>
      <c r="L10" s="42"/>
      <c r="M10" s="30"/>
      <c r="N10" s="31"/>
    </row>
    <row r="11" spans="1:14" ht="15.75" customHeight="1">
      <c r="A11" s="21"/>
      <c r="B11" s="26"/>
      <c r="C11" s="26"/>
      <c r="D11" s="48"/>
      <c r="E11" s="48"/>
      <c r="F11" s="21"/>
      <c r="G11" s="21"/>
      <c r="H11" s="30"/>
      <c r="I11" s="27"/>
      <c r="J11" s="28"/>
      <c r="K11" s="29"/>
      <c r="L11" s="42"/>
      <c r="M11" s="30"/>
      <c r="N11" s="31"/>
    </row>
    <row r="12" spans="1:14" ht="15.75" customHeight="1">
      <c r="A12" s="21"/>
      <c r="B12" s="26"/>
      <c r="C12" s="26"/>
      <c r="D12" s="48"/>
      <c r="E12" s="48"/>
      <c r="F12" s="21"/>
      <c r="G12" s="21"/>
      <c r="H12" s="30"/>
      <c r="I12" s="27"/>
      <c r="J12" s="28"/>
      <c r="K12" s="29"/>
      <c r="L12" s="42"/>
      <c r="M12" s="30"/>
      <c r="N12" s="31"/>
    </row>
    <row r="13" spans="1:14" ht="15.75" customHeight="1">
      <c r="A13" s="21"/>
      <c r="B13" s="26"/>
      <c r="C13" s="26"/>
      <c r="D13" s="48"/>
      <c r="E13" s="48"/>
      <c r="F13" s="21"/>
      <c r="G13" s="21"/>
      <c r="H13" s="30"/>
      <c r="I13" s="27"/>
      <c r="J13" s="28"/>
      <c r="K13" s="29"/>
      <c r="L13" s="42"/>
      <c r="M13" s="30"/>
      <c r="N13" s="31"/>
    </row>
    <row r="14" spans="1:14" ht="15.75" customHeight="1">
      <c r="A14" s="21"/>
      <c r="B14" s="26"/>
      <c r="C14" s="26"/>
      <c r="D14" s="48"/>
      <c r="E14" s="48"/>
      <c r="F14" s="21"/>
      <c r="G14" s="21"/>
      <c r="H14" s="30"/>
      <c r="I14" s="27"/>
      <c r="J14" s="28"/>
      <c r="K14" s="29"/>
      <c r="L14" s="42"/>
      <c r="M14" s="30"/>
      <c r="N14" s="31"/>
    </row>
    <row r="15" spans="1:14" ht="15.75" customHeight="1">
      <c r="A15" s="21"/>
      <c r="B15" s="26"/>
      <c r="C15" s="26"/>
      <c r="D15" s="48"/>
      <c r="E15" s="48"/>
      <c r="F15" s="21"/>
      <c r="G15" s="21"/>
      <c r="H15" s="30"/>
      <c r="I15" s="27"/>
      <c r="J15" s="28"/>
      <c r="K15" s="29"/>
      <c r="L15" s="42"/>
      <c r="M15" s="30"/>
      <c r="N15" s="31"/>
    </row>
    <row r="16" spans="1:14" ht="15.75" customHeight="1">
      <c r="A16" s="21"/>
      <c r="B16" s="26"/>
      <c r="C16" s="26"/>
      <c r="D16" s="48"/>
      <c r="E16" s="48"/>
      <c r="F16" s="21"/>
      <c r="G16" s="21"/>
      <c r="H16" s="30"/>
      <c r="I16" s="27"/>
      <c r="J16" s="28"/>
      <c r="K16" s="29"/>
      <c r="L16" s="42"/>
      <c r="M16" s="30"/>
      <c r="N16" s="31"/>
    </row>
    <row r="17" spans="1:14" ht="15.75" customHeight="1">
      <c r="A17" s="21"/>
      <c r="B17" s="26"/>
      <c r="C17" s="26"/>
      <c r="D17" s="48"/>
      <c r="E17" s="48"/>
      <c r="F17" s="21"/>
      <c r="G17" s="21"/>
      <c r="H17" s="30"/>
      <c r="I17" s="27"/>
      <c r="J17" s="28"/>
      <c r="K17" s="29"/>
      <c r="L17" s="42"/>
      <c r="M17" s="30"/>
      <c r="N17" s="31"/>
    </row>
    <row r="18" spans="1:14" ht="15.75" customHeight="1">
      <c r="A18" s="21"/>
      <c r="B18" s="26"/>
      <c r="C18" s="26"/>
      <c r="D18" s="48"/>
      <c r="E18" s="48"/>
      <c r="F18" s="21"/>
      <c r="G18" s="21"/>
      <c r="H18" s="30"/>
      <c r="I18" s="27"/>
      <c r="J18" s="28"/>
      <c r="K18" s="29"/>
      <c r="L18" s="42"/>
      <c r="M18" s="30"/>
      <c r="N18" s="31"/>
    </row>
    <row r="19" spans="1:14" ht="15.75" customHeight="1">
      <c r="A19" s="21"/>
      <c r="B19" s="26"/>
      <c r="C19" s="26"/>
      <c r="D19" s="48"/>
      <c r="E19" s="48"/>
      <c r="F19" s="21"/>
      <c r="G19" s="21"/>
      <c r="H19" s="30"/>
      <c r="I19" s="27"/>
      <c r="J19" s="28"/>
      <c r="K19" s="29"/>
      <c r="L19" s="42"/>
      <c r="M19" s="30"/>
      <c r="N19" s="31"/>
    </row>
    <row r="20" spans="1:14" ht="15.75" customHeight="1">
      <c r="A20" s="21"/>
      <c r="B20" s="26"/>
      <c r="C20" s="26"/>
      <c r="D20" s="48"/>
      <c r="E20" s="48"/>
      <c r="F20" s="21"/>
      <c r="G20" s="21"/>
      <c r="H20" s="30"/>
      <c r="I20" s="27"/>
      <c r="J20" s="28"/>
      <c r="K20" s="29"/>
      <c r="L20" s="42"/>
      <c r="M20" s="30"/>
      <c r="N20" s="31"/>
    </row>
    <row r="21" spans="1:14" ht="15.75" customHeight="1">
      <c r="A21" s="21"/>
      <c r="B21" s="26"/>
      <c r="C21" s="26"/>
      <c r="D21" s="48"/>
      <c r="E21" s="48"/>
      <c r="F21" s="21"/>
      <c r="G21" s="21"/>
      <c r="H21" s="30"/>
      <c r="I21" s="27"/>
      <c r="J21" s="28"/>
      <c r="K21" s="29"/>
      <c r="L21" s="42"/>
      <c r="M21" s="30"/>
      <c r="N21" s="31"/>
    </row>
    <row r="22" spans="1:14" ht="15.75" customHeight="1">
      <c r="A22" s="21"/>
      <c r="B22" s="26"/>
      <c r="C22" s="26"/>
      <c r="D22" s="48"/>
      <c r="E22" s="48"/>
      <c r="F22" s="21"/>
      <c r="G22" s="21"/>
      <c r="H22" s="30"/>
      <c r="I22" s="27"/>
      <c r="J22" s="28"/>
      <c r="K22" s="29"/>
      <c r="L22" s="42"/>
      <c r="M22" s="30"/>
      <c r="N22" s="31"/>
    </row>
    <row r="23" spans="1:14" ht="15.75" customHeight="1">
      <c r="A23" s="21"/>
      <c r="B23" s="26"/>
      <c r="C23" s="26"/>
      <c r="D23" s="48"/>
      <c r="E23" s="48"/>
      <c r="F23" s="21"/>
      <c r="G23" s="21"/>
      <c r="H23" s="30"/>
      <c r="I23" s="27"/>
      <c r="J23" s="28"/>
      <c r="K23" s="29"/>
      <c r="L23" s="42"/>
      <c r="M23" s="30"/>
      <c r="N23" s="31"/>
    </row>
    <row r="24" spans="1:14" ht="15.75" customHeight="1">
      <c r="A24" s="21"/>
      <c r="B24" s="26"/>
      <c r="C24" s="26"/>
      <c r="D24" s="48"/>
      <c r="E24" s="48"/>
      <c r="F24" s="21"/>
      <c r="G24" s="21"/>
      <c r="H24" s="30"/>
      <c r="I24" s="27"/>
      <c r="J24" s="28"/>
      <c r="K24" s="29"/>
      <c r="L24" s="42"/>
      <c r="M24" s="30"/>
      <c r="N24" s="31"/>
    </row>
    <row r="25" spans="1:14" ht="15.75" customHeight="1">
      <c r="A25" s="21"/>
      <c r="B25" s="26"/>
      <c r="C25" s="26"/>
      <c r="D25" s="48"/>
      <c r="E25" s="48"/>
      <c r="F25" s="21"/>
      <c r="G25" s="21"/>
      <c r="H25" s="30"/>
      <c r="I25" s="27"/>
      <c r="J25" s="28"/>
      <c r="K25" s="29"/>
      <c r="L25" s="42"/>
      <c r="M25" s="30"/>
      <c r="N25" s="31"/>
    </row>
    <row r="26" spans="1:14" ht="15.75" customHeight="1">
      <c r="A26" s="21"/>
      <c r="B26" s="26"/>
      <c r="C26" s="26"/>
      <c r="D26" s="48"/>
      <c r="E26" s="48"/>
      <c r="F26" s="21"/>
      <c r="G26" s="21"/>
      <c r="H26" s="30"/>
      <c r="I26" s="27"/>
      <c r="J26" s="28"/>
      <c r="K26" s="29"/>
      <c r="L26" s="42"/>
      <c r="M26" s="30"/>
      <c r="N26" s="31"/>
    </row>
    <row r="27" spans="1:14" ht="15.75" customHeight="1">
      <c r="A27" s="619" t="s">
        <v>1136</v>
      </c>
      <c r="B27" s="620"/>
      <c r="C27" s="33"/>
      <c r="D27" s="48"/>
      <c r="E27" s="48"/>
      <c r="F27" s="21"/>
      <c r="G27" s="21"/>
      <c r="H27" s="30"/>
      <c r="I27" s="27">
        <f>SUM(I6:I26)</f>
        <v>0</v>
      </c>
      <c r="J27" s="28"/>
      <c r="K27" s="29">
        <f>SUM(K6:K26)</f>
        <v>0</v>
      </c>
      <c r="L27" s="42"/>
      <c r="M27" s="30">
        <f>SUM(M6:M26)</f>
        <v>0</v>
      </c>
      <c r="N27" s="31"/>
    </row>
    <row r="28" spans="1:14" ht="15.75" customHeight="1">
      <c r="A28" s="34" t="e">
        <f>#REF!&amp;#REF!</f>
        <v>#REF!</v>
      </c>
      <c r="L28" s="19" t="e">
        <f>"评估人员："&amp;#REF!</f>
        <v>#REF!</v>
      </c>
    </row>
    <row r="29" spans="1:14" ht="15.75" customHeight="1">
      <c r="A29" s="34" t="e">
        <f>CONCATENATE(#REF!,#REF!,#REF!,#REF!,#REF!,#REF!,#REF!)</f>
        <v>#REF!</v>
      </c>
    </row>
  </sheetData>
  <mergeCells count="3">
    <mergeCell ref="A2:N2"/>
    <mergeCell ref="A3:N3"/>
    <mergeCell ref="A27:B27"/>
  </mergeCells>
  <phoneticPr fontId="12" type="noConversion"/>
  <hyperlinks>
    <hyperlink ref="A1" location="索引目录!I6" display="返回索引页"/>
    <hyperlink ref="B1" location="流动负债汇总!B6" display="返回"/>
  </hyperlinks>
  <printOptions horizontalCentered="1"/>
  <pageMargins left="0.35433070866141703" right="0.35433070866141703" top="0.78740157480314998" bottom="0.78740157480314998" header="1.02362204724409" footer="0.511811023622047"/>
  <pageSetup paperSize="9" scale="84" fitToHeight="0" orientation="landscape"/>
  <headerFooter alignWithMargins="0">
    <oddHeader>&amp;R&amp;"宋体,常规"&amp;10表&amp;"Times New Roman,常规"5-1
&amp;"宋体,常规"共&amp;"Times New Roman,常规"&amp;N&amp;"宋体,常规"页第&amp;"Times New Roman,常规"&amp;P&amp;"宋体,常规"页</oddHead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10"/>
    <pageSetUpPr fitToPage="1"/>
  </sheetPr>
  <dimension ref="A1:I37"/>
  <sheetViews>
    <sheetView zoomScale="85" zoomScaleNormal="85" workbookViewId="0">
      <selection activeCell="F16" sqref="F16"/>
    </sheetView>
  </sheetViews>
  <sheetFormatPr defaultColWidth="9" defaultRowHeight="15.75" customHeight="1" outlineLevelCol="1"/>
  <cols>
    <col min="1" max="1" width="5.375" style="13" customWidth="1"/>
    <col min="2" max="2" width="13.875" style="13" customWidth="1"/>
    <col min="3" max="3" width="6.875" style="13" customWidth="1"/>
    <col min="4" max="4" width="7.5" style="13" customWidth="1"/>
    <col min="5" max="5" width="19.125" style="13" hidden="1" customWidth="1" outlineLevel="1"/>
    <col min="6" max="6" width="22.125" style="13" customWidth="1" collapsed="1"/>
    <col min="7" max="9" width="22.125" style="13" customWidth="1"/>
    <col min="10" max="16384" width="9" style="13"/>
  </cols>
  <sheetData>
    <row r="1" spans="1:9" ht="12" customHeight="1">
      <c r="A1" s="113" t="s">
        <v>272</v>
      </c>
      <c r="B1" s="16" t="s">
        <v>452</v>
      </c>
      <c r="C1" s="16"/>
      <c r="D1" s="16"/>
      <c r="E1" s="18"/>
      <c r="F1" s="18"/>
      <c r="G1" s="18"/>
      <c r="H1" s="18"/>
      <c r="I1" s="18"/>
    </row>
    <row r="2" spans="1:9" s="11" customFormat="1" ht="30" customHeight="1">
      <c r="A2" s="607" t="s">
        <v>552</v>
      </c>
      <c r="B2" s="607"/>
      <c r="C2" s="607"/>
      <c r="D2" s="607"/>
      <c r="E2" s="607"/>
      <c r="F2" s="607"/>
      <c r="G2" s="607"/>
      <c r="H2" s="607"/>
      <c r="I2" s="607"/>
    </row>
    <row r="3" spans="1:9" ht="14.1" customHeight="1">
      <c r="A3" s="608" t="e">
        <f>CONCATENATE(#REF!,#REF!,#REF!,#REF!,#REF!,#REF!,#REF!)</f>
        <v>#REF!</v>
      </c>
      <c r="B3" s="608"/>
      <c r="C3" s="608"/>
      <c r="D3" s="608"/>
      <c r="E3" s="608"/>
      <c r="F3" s="608"/>
      <c r="G3" s="608"/>
      <c r="H3" s="608"/>
      <c r="I3" s="608"/>
    </row>
    <row r="4" spans="1:9" ht="15.75" customHeight="1">
      <c r="A4" s="354" t="e">
        <f>#REF!&amp;#REF!</f>
        <v>#REF!</v>
      </c>
      <c r="E4" s="73">
        <f>E9-F9</f>
        <v>0</v>
      </c>
      <c r="I4" s="355" t="s">
        <v>553</v>
      </c>
    </row>
    <row r="5" spans="1:9" s="12" customFormat="1" ht="15.75" customHeight="1">
      <c r="A5" s="234" t="s">
        <v>554</v>
      </c>
      <c r="B5" s="609" t="s">
        <v>455</v>
      </c>
      <c r="C5" s="610"/>
      <c r="D5" s="611"/>
      <c r="E5" s="234" t="s">
        <v>555</v>
      </c>
      <c r="F5" s="234" t="s">
        <v>556</v>
      </c>
      <c r="G5" s="234" t="s">
        <v>557</v>
      </c>
      <c r="H5" s="234" t="s">
        <v>558</v>
      </c>
      <c r="I5" s="234" t="s">
        <v>559</v>
      </c>
    </row>
    <row r="6" spans="1:9" ht="15.75" customHeight="1">
      <c r="A6" s="56" t="s">
        <v>560</v>
      </c>
      <c r="B6" s="356" t="s">
        <v>561</v>
      </c>
      <c r="C6" s="357" t="s">
        <v>562</v>
      </c>
      <c r="D6" s="358" t="s">
        <v>563</v>
      </c>
      <c r="E6" s="30">
        <f>SUM(现金!F27,银行存款!H27,其他货币资金!G27)</f>
        <v>0</v>
      </c>
      <c r="F6" s="30">
        <f>SUM(现金!H27,银行存款!J27,其他货币资金!I27)</f>
        <v>0</v>
      </c>
      <c r="G6" s="30">
        <f>SUM(现金!I27,银行存款!K27,其他货币资金!J27)</f>
        <v>0</v>
      </c>
      <c r="H6" s="30">
        <f>G6-F6</f>
        <v>0</v>
      </c>
      <c r="I6" s="30" t="str">
        <f>IF(F6=0,"",H6/F6*100)</f>
        <v/>
      </c>
    </row>
    <row r="7" spans="1:9" ht="15.75" customHeight="1">
      <c r="A7" s="56" t="s">
        <v>564</v>
      </c>
      <c r="B7" s="612" t="s">
        <v>465</v>
      </c>
      <c r="C7" s="613"/>
      <c r="D7" s="614"/>
      <c r="E7" s="30">
        <f>交易性金融资产汇总!C27</f>
        <v>0</v>
      </c>
      <c r="F7" s="30">
        <f>交易性金融资产汇总!D27</f>
        <v>0</v>
      </c>
      <c r="G7" s="30">
        <f>交易性金融资产汇总!E27</f>
        <v>0</v>
      </c>
      <c r="H7" s="30">
        <f t="shared" ref="H7:H16" si="0">G7-F7</f>
        <v>0</v>
      </c>
      <c r="I7" s="30" t="str">
        <f t="shared" ref="I7:I16" si="1">IF(F7=0,"",H7/F7*100)</f>
        <v/>
      </c>
    </row>
    <row r="8" spans="1:9" ht="15.75" customHeight="1">
      <c r="A8" s="56" t="s">
        <v>565</v>
      </c>
      <c r="B8" s="612" t="s">
        <v>466</v>
      </c>
      <c r="C8" s="613"/>
      <c r="D8" s="614"/>
      <c r="E8" s="30">
        <f>应收票据!G27</f>
        <v>0</v>
      </c>
      <c r="F8" s="30">
        <f>应收票据!I27</f>
        <v>0</v>
      </c>
      <c r="G8" s="30">
        <f>应收票据!J27</f>
        <v>0</v>
      </c>
      <c r="H8" s="30">
        <f t="shared" si="0"/>
        <v>0</v>
      </c>
      <c r="I8" s="30" t="str">
        <f t="shared" si="1"/>
        <v/>
      </c>
    </row>
    <row r="9" spans="1:9" ht="15.75" customHeight="1">
      <c r="A9" s="56" t="s">
        <v>566</v>
      </c>
      <c r="B9" s="612" t="s">
        <v>467</v>
      </c>
      <c r="C9" s="613"/>
      <c r="D9" s="614"/>
      <c r="E9" s="30">
        <f>应收账款!G27</f>
        <v>0</v>
      </c>
      <c r="F9" s="30">
        <f>应收账款!Q27</f>
        <v>0</v>
      </c>
      <c r="G9" s="30">
        <f>应收账款!R27</f>
        <v>0</v>
      </c>
      <c r="H9" s="30">
        <f t="shared" si="0"/>
        <v>0</v>
      </c>
      <c r="I9" s="30" t="str">
        <f t="shared" si="1"/>
        <v/>
      </c>
    </row>
    <row r="10" spans="1:9" ht="15.75" customHeight="1">
      <c r="A10" s="56" t="s">
        <v>567</v>
      </c>
      <c r="B10" s="612" t="s">
        <v>568</v>
      </c>
      <c r="C10" s="613"/>
      <c r="D10" s="614"/>
      <c r="E10" s="30">
        <f>预付账款!G27</f>
        <v>0</v>
      </c>
      <c r="F10" s="30">
        <f>预付账款!I27</f>
        <v>0</v>
      </c>
      <c r="G10" s="30">
        <f>预付账款!J27</f>
        <v>0</v>
      </c>
      <c r="H10" s="30">
        <f t="shared" si="0"/>
        <v>0</v>
      </c>
      <c r="I10" s="30" t="str">
        <f t="shared" si="1"/>
        <v/>
      </c>
    </row>
    <row r="11" spans="1:9" ht="15.75" customHeight="1">
      <c r="A11" s="56" t="s">
        <v>569</v>
      </c>
      <c r="B11" s="612" t="s">
        <v>469</v>
      </c>
      <c r="C11" s="613"/>
      <c r="D11" s="614"/>
      <c r="E11" s="30">
        <f>应收利息!G27</f>
        <v>0</v>
      </c>
      <c r="F11" s="30">
        <f>应收利息!I27</f>
        <v>0</v>
      </c>
      <c r="G11" s="30">
        <f>应收利息!J27</f>
        <v>0</v>
      </c>
      <c r="H11" s="30">
        <f t="shared" si="0"/>
        <v>0</v>
      </c>
      <c r="I11" s="30" t="str">
        <f t="shared" si="1"/>
        <v/>
      </c>
    </row>
    <row r="12" spans="1:9" ht="15.75" customHeight="1">
      <c r="A12" s="56" t="s">
        <v>570</v>
      </c>
      <c r="B12" s="612" t="s">
        <v>571</v>
      </c>
      <c r="C12" s="613"/>
      <c r="D12" s="614"/>
      <c r="E12" s="30">
        <f>'应收股利（利润）'!E27</f>
        <v>0</v>
      </c>
      <c r="F12" s="30">
        <f>'应收股利（利润）'!G27</f>
        <v>0</v>
      </c>
      <c r="G12" s="30">
        <f>'应收股利（利润）'!H27</f>
        <v>0</v>
      </c>
      <c r="H12" s="30">
        <f t="shared" si="0"/>
        <v>0</v>
      </c>
      <c r="I12" s="30" t="str">
        <f t="shared" si="1"/>
        <v/>
      </c>
    </row>
    <row r="13" spans="1:9" ht="15.75" customHeight="1">
      <c r="A13" s="56" t="s">
        <v>572</v>
      </c>
      <c r="B13" s="612" t="s">
        <v>471</v>
      </c>
      <c r="C13" s="613"/>
      <c r="D13" s="614"/>
      <c r="E13" s="30">
        <f>其他应收款!G27</f>
        <v>0</v>
      </c>
      <c r="F13" s="30">
        <f>其他应收款!Q27</f>
        <v>0</v>
      </c>
      <c r="G13" s="30">
        <f>其他应收款!R27</f>
        <v>0</v>
      </c>
      <c r="H13" s="30">
        <f t="shared" si="0"/>
        <v>0</v>
      </c>
      <c r="I13" s="30" t="str">
        <f t="shared" si="1"/>
        <v/>
      </c>
    </row>
    <row r="14" spans="1:9" ht="15.75" customHeight="1">
      <c r="A14" s="56" t="s">
        <v>573</v>
      </c>
      <c r="B14" s="612" t="s">
        <v>472</v>
      </c>
      <c r="C14" s="613"/>
      <c r="D14" s="614"/>
      <c r="E14" s="30">
        <f>存货汇总!C27</f>
        <v>0</v>
      </c>
      <c r="F14" s="30">
        <f>存货汇总!D27</f>
        <v>0</v>
      </c>
      <c r="G14" s="30">
        <f>存货汇总!E27</f>
        <v>0</v>
      </c>
      <c r="H14" s="30">
        <f t="shared" si="0"/>
        <v>0</v>
      </c>
      <c r="I14" s="30" t="str">
        <f t="shared" si="1"/>
        <v/>
      </c>
    </row>
    <row r="15" spans="1:9" ht="15.75" customHeight="1">
      <c r="A15" s="56" t="s">
        <v>574</v>
      </c>
      <c r="B15" s="612" t="s">
        <v>473</v>
      </c>
      <c r="C15" s="613"/>
      <c r="D15" s="614"/>
      <c r="E15" s="30">
        <f>一年到期非流动资产!E27</f>
        <v>0</v>
      </c>
      <c r="F15" s="30">
        <f>一年到期非流动资产!G27</f>
        <v>0</v>
      </c>
      <c r="G15" s="30">
        <f>一年到期非流动资产!H27</f>
        <v>0</v>
      </c>
      <c r="H15" s="30">
        <f t="shared" si="0"/>
        <v>0</v>
      </c>
      <c r="I15" s="30" t="str">
        <f t="shared" si="1"/>
        <v/>
      </c>
    </row>
    <row r="16" spans="1:9" ht="15.75" customHeight="1">
      <c r="A16" s="56" t="s">
        <v>575</v>
      </c>
      <c r="B16" s="612" t="s">
        <v>474</v>
      </c>
      <c r="C16" s="613"/>
      <c r="D16" s="614"/>
      <c r="E16" s="30">
        <f>其他流动资产!E27</f>
        <v>0</v>
      </c>
      <c r="F16" s="30">
        <f>其他流动资产!G27</f>
        <v>0</v>
      </c>
      <c r="G16" s="30">
        <f>其他流动资产!H27</f>
        <v>0</v>
      </c>
      <c r="H16" s="30">
        <f t="shared" si="0"/>
        <v>0</v>
      </c>
      <c r="I16" s="30" t="str">
        <f t="shared" si="1"/>
        <v/>
      </c>
    </row>
    <row r="17" spans="1:9" ht="15.75" customHeight="1">
      <c r="A17" s="54"/>
      <c r="B17" s="615"/>
      <c r="C17" s="616"/>
      <c r="D17" s="617"/>
      <c r="E17" s="30"/>
      <c r="F17" s="30"/>
      <c r="G17" s="30"/>
      <c r="H17" s="30"/>
      <c r="I17" s="30"/>
    </row>
    <row r="18" spans="1:9" ht="15.75" customHeight="1">
      <c r="A18" s="54"/>
      <c r="B18" s="615"/>
      <c r="C18" s="616"/>
      <c r="D18" s="617"/>
      <c r="E18" s="30"/>
      <c r="F18" s="30"/>
      <c r="G18" s="30"/>
      <c r="H18" s="30"/>
      <c r="I18" s="30"/>
    </row>
    <row r="19" spans="1:9" ht="15.75" customHeight="1">
      <c r="A19" s="54"/>
      <c r="B19" s="615"/>
      <c r="C19" s="616"/>
      <c r="D19" s="617"/>
      <c r="E19" s="30"/>
      <c r="F19" s="30"/>
      <c r="G19" s="30"/>
      <c r="H19" s="30"/>
      <c r="I19" s="30"/>
    </row>
    <row r="20" spans="1:9" ht="15.75" customHeight="1">
      <c r="A20" s="54"/>
      <c r="B20" s="615"/>
      <c r="C20" s="616"/>
      <c r="D20" s="617"/>
      <c r="E20" s="30"/>
      <c r="F20" s="30"/>
      <c r="G20" s="30"/>
      <c r="H20" s="30"/>
      <c r="I20" s="30"/>
    </row>
    <row r="21" spans="1:9" ht="15.75" customHeight="1">
      <c r="A21" s="54"/>
      <c r="B21" s="615"/>
      <c r="C21" s="616"/>
      <c r="D21" s="617"/>
      <c r="E21" s="30"/>
      <c r="F21" s="30"/>
      <c r="G21" s="30"/>
      <c r="H21" s="30"/>
      <c r="I21" s="30"/>
    </row>
    <row r="22" spans="1:9" ht="15.75" customHeight="1">
      <c r="A22" s="54"/>
      <c r="B22" s="615"/>
      <c r="C22" s="616"/>
      <c r="D22" s="617"/>
      <c r="E22" s="30"/>
      <c r="F22" s="30"/>
      <c r="G22" s="30"/>
      <c r="H22" s="30"/>
      <c r="I22" s="30"/>
    </row>
    <row r="23" spans="1:9" ht="15.75" customHeight="1">
      <c r="A23" s="54"/>
      <c r="B23" s="615"/>
      <c r="C23" s="616"/>
      <c r="D23" s="617"/>
      <c r="E23" s="30"/>
      <c r="F23" s="30"/>
      <c r="G23" s="30"/>
      <c r="H23" s="30"/>
      <c r="I23" s="30"/>
    </row>
    <row r="24" spans="1:9" ht="15.75" customHeight="1">
      <c r="A24" s="54"/>
      <c r="B24" s="615"/>
      <c r="C24" s="616"/>
      <c r="D24" s="617"/>
      <c r="E24" s="30"/>
      <c r="F24" s="30"/>
      <c r="G24" s="30"/>
      <c r="H24" s="30"/>
      <c r="I24" s="30"/>
    </row>
    <row r="25" spans="1:9" ht="15.75" customHeight="1">
      <c r="A25" s="54"/>
      <c r="B25" s="615"/>
      <c r="C25" s="616"/>
      <c r="D25" s="617"/>
      <c r="E25" s="30"/>
      <c r="F25" s="30"/>
      <c r="G25" s="30"/>
      <c r="H25" s="30"/>
      <c r="I25" s="30"/>
    </row>
    <row r="26" spans="1:9" ht="15.75" customHeight="1">
      <c r="A26" s="31"/>
      <c r="B26" s="615"/>
      <c r="C26" s="616"/>
      <c r="D26" s="617"/>
      <c r="E26" s="30"/>
      <c r="F26" s="30"/>
      <c r="G26" s="30"/>
      <c r="H26" s="30"/>
      <c r="I26" s="30"/>
    </row>
    <row r="27" spans="1:9" ht="15.75" customHeight="1">
      <c r="A27" s="21">
        <v>3</v>
      </c>
      <c r="B27" s="615" t="s">
        <v>576</v>
      </c>
      <c r="C27" s="616"/>
      <c r="D27" s="617"/>
      <c r="E27" s="30">
        <f>SUM(E6:E26)</f>
        <v>0</v>
      </c>
      <c r="F27" s="30">
        <f>SUM(F6:F26)</f>
        <v>0</v>
      </c>
      <c r="G27" s="30">
        <f>SUM(G6:G26)</f>
        <v>0</v>
      </c>
      <c r="H27" s="30">
        <f>SUM(H6:H26)</f>
        <v>0</v>
      </c>
      <c r="I27" s="30" t="str">
        <f>IF(F27=0,"",H27/F27*100)</f>
        <v/>
      </c>
    </row>
    <row r="28" spans="1:9" ht="15.75" customHeight="1">
      <c r="A28" s="34" t="e">
        <f>#REF!&amp;#REF!</f>
        <v>#REF!</v>
      </c>
    </row>
    <row r="29" spans="1:9" ht="15.75" customHeight="1">
      <c r="A29" s="13" t="e">
        <f>CONCATENATE(#REF!,#REF!,#REF!,#REF!,#REF!,#REF!,#REF!)</f>
        <v>#REF!</v>
      </c>
    </row>
    <row r="30" spans="1:9" ht="15.75" customHeight="1">
      <c r="F30" s="73"/>
    </row>
    <row r="31" spans="1:9" ht="15.75" customHeight="1">
      <c r="F31" s="73"/>
    </row>
    <row r="32" spans="1:9" ht="15.75" customHeight="1">
      <c r="F32" s="73"/>
    </row>
    <row r="33" spans="6:6" ht="15.75" customHeight="1">
      <c r="F33" s="73"/>
    </row>
    <row r="34" spans="6:6" ht="15.75" customHeight="1">
      <c r="F34" s="73"/>
    </row>
    <row r="35" spans="6:6" ht="15.75" customHeight="1">
      <c r="F35" s="73"/>
    </row>
    <row r="36" spans="6:6" ht="15.75" customHeight="1">
      <c r="F36" s="73"/>
    </row>
    <row r="37" spans="6:6" ht="15.75" customHeight="1">
      <c r="F37" s="73"/>
    </row>
  </sheetData>
  <mergeCells count="24">
    <mergeCell ref="B24:D24"/>
    <mergeCell ref="B25:D25"/>
    <mergeCell ref="B26:D26"/>
    <mergeCell ref="B27:D27"/>
    <mergeCell ref="B19:D19"/>
    <mergeCell ref="B20:D20"/>
    <mergeCell ref="B21:D21"/>
    <mergeCell ref="B22:D22"/>
    <mergeCell ref="B23:D23"/>
    <mergeCell ref="B14:D14"/>
    <mergeCell ref="B15:D15"/>
    <mergeCell ref="B16:D16"/>
    <mergeCell ref="B17:D17"/>
    <mergeCell ref="B18:D18"/>
    <mergeCell ref="B9:D9"/>
    <mergeCell ref="B10:D10"/>
    <mergeCell ref="B11:D11"/>
    <mergeCell ref="B12:D12"/>
    <mergeCell ref="B13:D13"/>
    <mergeCell ref="A2:I2"/>
    <mergeCell ref="A3:I3"/>
    <mergeCell ref="B5:D5"/>
    <mergeCell ref="B7:D7"/>
    <mergeCell ref="B8:D8"/>
  </mergeCells>
  <phoneticPr fontId="12" type="noConversion"/>
  <hyperlinks>
    <hyperlink ref="B11" location="应收利息!A1" display="应收利息"/>
    <hyperlink ref="B7" location="短期投资汇总!A1" display="交易性金融资产"/>
    <hyperlink ref="B8" location="应收票据!A1" display="应收票据"/>
    <hyperlink ref="B10" location="'应收股利（利润）'!A1" display="预付账款"/>
    <hyperlink ref="B15" location="存货汇总!A1" display="一年内到期的非流动资产"/>
    <hyperlink ref="B16" location="待摊费用!A1" display="其他流动资产"/>
    <hyperlink ref="B6" location="现金!A1" display="货币资金（现金"/>
    <hyperlink ref="C6" location="银行存款!A1" display="存款"/>
    <hyperlink ref="D6" location="其他货币资金!A1" display="他币）"/>
    <hyperlink ref="A1" location="索引目录!C6" display="返回索引页"/>
    <hyperlink ref="B1" location="分类汇总!B6" display="返回"/>
    <hyperlink ref="B7:D7" location="交易性金融资产汇总!B1" display="交易性金融资产"/>
    <hyperlink ref="B9:D9" location="应收账款!B1" display="应收账款"/>
    <hyperlink ref="B10:D10" location="预付账款!B1" display="预付账款"/>
    <hyperlink ref="B11:D11" location="应收利息!B1" display="应收利息"/>
    <hyperlink ref="B12:D12" location="'应收股利（利润）'!B1" display="应收股利（应收利润）"/>
    <hyperlink ref="B13:D13" location="其他应收款!B1" display="其他应收款"/>
    <hyperlink ref="B14:D14" location="存货汇总!B1" display="存货"/>
    <hyperlink ref="B15:D15" location="一年到期非流动资产!B1" display="一年内到期的非流动资产"/>
    <hyperlink ref="B16:D16" location="其他流动资产!B1" display="其他流动资产"/>
  </hyperlinks>
  <printOptions horizontalCentered="1"/>
  <pageMargins left="0.35433070866141703" right="0.35433070866141703" top="0.78740157480314998" bottom="0.35433070866141703" header="0.98425196850393704" footer="0.23622047244094499"/>
  <pageSetup paperSize="9" orientation="landscape"/>
  <headerFooter alignWithMargins="0">
    <oddHeader>&amp;R&amp;"宋体,常规"&amp;10表&amp;"Times New Roman,常规"3
&amp;"宋体,常规"共&amp;"Times New Roman,常规"&amp;N&amp;"宋体,常规"页第&amp;"Times New Roman,常规"&amp;P&amp;"宋体,常规"页</oddHeader>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9">
    <pageSetUpPr fitToPage="1"/>
  </sheetPr>
  <dimension ref="A1:I29"/>
  <sheetViews>
    <sheetView workbookViewId="0">
      <selection activeCell="A2" sqref="A2:J2"/>
    </sheetView>
  </sheetViews>
  <sheetFormatPr defaultColWidth="9" defaultRowHeight="15.75" customHeight="1" outlineLevelCol="1"/>
  <cols>
    <col min="1" max="1" width="4.25" style="13" customWidth="1"/>
    <col min="2" max="2" width="25.375" style="13" customWidth="1"/>
    <col min="3" max="3" width="13" style="13" customWidth="1"/>
    <col min="4" max="4" width="13" style="14" customWidth="1"/>
    <col min="5" max="6" width="16.5" style="13" customWidth="1" outlineLevel="1"/>
    <col min="7" max="7" width="16.5" style="13" customWidth="1"/>
    <col min="8" max="8" width="16.5" style="13" customWidth="1" outlineLevel="1"/>
    <col min="9" max="9" width="15.5" style="13" customWidth="1"/>
    <col min="10" max="16384" width="9" style="13"/>
  </cols>
  <sheetData>
    <row r="1" spans="1:9">
      <c r="A1" s="15" t="s">
        <v>414</v>
      </c>
      <c r="B1" s="16" t="s">
        <v>452</v>
      </c>
      <c r="C1" s="18"/>
      <c r="D1" s="17"/>
      <c r="E1" s="18"/>
      <c r="F1" s="18"/>
      <c r="G1" s="18"/>
      <c r="H1" s="18"/>
      <c r="I1" s="18"/>
    </row>
    <row r="2" spans="1:9" s="11" customFormat="1" ht="30" customHeight="1">
      <c r="A2" s="607" t="s">
        <v>1137</v>
      </c>
      <c r="B2" s="607"/>
      <c r="C2" s="607"/>
      <c r="D2" s="607"/>
      <c r="E2" s="607"/>
      <c r="F2" s="607"/>
      <c r="G2" s="607"/>
      <c r="H2" s="607"/>
      <c r="I2" s="607"/>
    </row>
    <row r="3" spans="1:9" ht="14.1" customHeight="1">
      <c r="A3" s="608" t="e">
        <f>CONCATENATE(#REF!,#REF!,#REF!,#REF!,#REF!,#REF!,#REF!)</f>
        <v>#REF!</v>
      </c>
      <c r="B3" s="608"/>
      <c r="C3" s="608"/>
      <c r="D3" s="608"/>
      <c r="E3" s="608"/>
      <c r="F3" s="608"/>
      <c r="G3" s="608"/>
      <c r="H3" s="608"/>
      <c r="I3" s="618"/>
    </row>
    <row r="4" spans="1:9" ht="15.75" customHeight="1">
      <c r="A4" s="19" t="e">
        <f>#REF!&amp;#REF!</f>
        <v>#REF!</v>
      </c>
      <c r="I4" s="20" t="s">
        <v>275</v>
      </c>
    </row>
    <row r="5" spans="1:9" s="12" customFormat="1" ht="15.75" customHeight="1">
      <c r="A5" s="21" t="s">
        <v>454</v>
      </c>
      <c r="B5" s="21" t="s">
        <v>622</v>
      </c>
      <c r="C5" s="21" t="s">
        <v>637</v>
      </c>
      <c r="D5" s="22" t="s">
        <v>638</v>
      </c>
      <c r="E5" s="23" t="s">
        <v>456</v>
      </c>
      <c r="F5" s="24" t="s">
        <v>582</v>
      </c>
      <c r="G5" s="25" t="s">
        <v>457</v>
      </c>
      <c r="H5" s="21" t="s">
        <v>458</v>
      </c>
      <c r="I5" s="21" t="s">
        <v>583</v>
      </c>
    </row>
    <row r="6" spans="1:9" ht="15.75" customHeight="1">
      <c r="A6" s="21">
        <v>1</v>
      </c>
      <c r="B6" s="26"/>
      <c r="C6" s="21"/>
      <c r="D6" s="22"/>
      <c r="E6" s="27"/>
      <c r="F6" s="28"/>
      <c r="G6" s="29">
        <f>E6+F6</f>
        <v>0</v>
      </c>
      <c r="H6" s="30">
        <f>G6</f>
        <v>0</v>
      </c>
      <c r="I6" s="31"/>
    </row>
    <row r="7" spans="1:9" ht="15.75" customHeight="1">
      <c r="A7" s="21"/>
      <c r="B7" s="26"/>
      <c r="C7" s="48"/>
      <c r="D7" s="22"/>
      <c r="E7" s="27"/>
      <c r="F7" s="28"/>
      <c r="G7" s="29"/>
      <c r="H7" s="30"/>
      <c r="I7" s="31"/>
    </row>
    <row r="8" spans="1:9" ht="15.75" customHeight="1">
      <c r="A8" s="21"/>
      <c r="B8" s="26"/>
      <c r="C8" s="48"/>
      <c r="D8" s="22"/>
      <c r="E8" s="27"/>
      <c r="F8" s="28"/>
      <c r="G8" s="29"/>
      <c r="H8" s="30"/>
      <c r="I8" s="31"/>
    </row>
    <row r="9" spans="1:9" ht="15.75" customHeight="1">
      <c r="A9" s="21"/>
      <c r="B9" s="26"/>
      <c r="C9" s="48"/>
      <c r="D9" s="22"/>
      <c r="E9" s="27"/>
      <c r="F9" s="28"/>
      <c r="G9" s="29"/>
      <c r="H9" s="30"/>
      <c r="I9" s="31"/>
    </row>
    <row r="10" spans="1:9" ht="15.75" customHeight="1">
      <c r="A10" s="21"/>
      <c r="B10" s="26"/>
      <c r="C10" s="48"/>
      <c r="D10" s="22"/>
      <c r="E10" s="27"/>
      <c r="F10" s="28"/>
      <c r="G10" s="29"/>
      <c r="H10" s="30"/>
      <c r="I10" s="31"/>
    </row>
    <row r="11" spans="1:9" ht="15.75" customHeight="1">
      <c r="A11" s="21"/>
      <c r="B11" s="26"/>
      <c r="C11" s="48"/>
      <c r="D11" s="22"/>
      <c r="E11" s="27"/>
      <c r="F11" s="28"/>
      <c r="G11" s="29"/>
      <c r="H11" s="30"/>
      <c r="I11" s="31"/>
    </row>
    <row r="12" spans="1:9" ht="15.75" customHeight="1">
      <c r="A12" s="21"/>
      <c r="B12" s="26"/>
      <c r="C12" s="48"/>
      <c r="D12" s="22"/>
      <c r="E12" s="27"/>
      <c r="F12" s="28"/>
      <c r="G12" s="29"/>
      <c r="H12" s="30"/>
      <c r="I12" s="31"/>
    </row>
    <row r="13" spans="1:9" ht="15.75" customHeight="1">
      <c r="A13" s="21"/>
      <c r="B13" s="26"/>
      <c r="C13" s="48"/>
      <c r="D13" s="22"/>
      <c r="E13" s="27"/>
      <c r="F13" s="28"/>
      <c r="G13" s="29"/>
      <c r="H13" s="30"/>
      <c r="I13" s="31"/>
    </row>
    <row r="14" spans="1:9" ht="15.75" customHeight="1">
      <c r="A14" s="21"/>
      <c r="B14" s="26"/>
      <c r="C14" s="48"/>
      <c r="D14" s="22"/>
      <c r="E14" s="27"/>
      <c r="F14" s="28"/>
      <c r="G14" s="29"/>
      <c r="H14" s="30"/>
      <c r="I14" s="31"/>
    </row>
    <row r="15" spans="1:9" ht="15.75" customHeight="1">
      <c r="A15" s="21"/>
      <c r="B15" s="26"/>
      <c r="C15" s="48"/>
      <c r="D15" s="22"/>
      <c r="E15" s="27"/>
      <c r="F15" s="28"/>
      <c r="G15" s="29"/>
      <c r="H15" s="30"/>
      <c r="I15" s="31"/>
    </row>
    <row r="16" spans="1:9" ht="15.75" customHeight="1">
      <c r="A16" s="21"/>
      <c r="B16" s="26"/>
      <c r="C16" s="48"/>
      <c r="D16" s="22"/>
      <c r="E16" s="27"/>
      <c r="F16" s="28"/>
      <c r="G16" s="29"/>
      <c r="H16" s="30"/>
      <c r="I16" s="31"/>
    </row>
    <row r="17" spans="1:9" ht="15.75" customHeight="1">
      <c r="A17" s="21"/>
      <c r="B17" s="26"/>
      <c r="C17" s="48"/>
      <c r="D17" s="22"/>
      <c r="E17" s="27"/>
      <c r="F17" s="28"/>
      <c r="G17" s="29"/>
      <c r="H17" s="30"/>
      <c r="I17" s="31"/>
    </row>
    <row r="18" spans="1:9" ht="15.75" customHeight="1">
      <c r="A18" s="21"/>
      <c r="B18" s="26"/>
      <c r="C18" s="48"/>
      <c r="D18" s="22"/>
      <c r="E18" s="27"/>
      <c r="F18" s="28"/>
      <c r="G18" s="29"/>
      <c r="H18" s="30"/>
      <c r="I18" s="31"/>
    </row>
    <row r="19" spans="1:9" ht="15.75" customHeight="1">
      <c r="A19" s="21"/>
      <c r="B19" s="26"/>
      <c r="C19" s="48"/>
      <c r="D19" s="22"/>
      <c r="E19" s="27"/>
      <c r="F19" s="28"/>
      <c r="G19" s="29"/>
      <c r="H19" s="30"/>
      <c r="I19" s="31"/>
    </row>
    <row r="20" spans="1:9" ht="15.75" customHeight="1">
      <c r="A20" s="21"/>
      <c r="B20" s="26"/>
      <c r="C20" s="48"/>
      <c r="D20" s="22"/>
      <c r="E20" s="27"/>
      <c r="F20" s="28"/>
      <c r="G20" s="29"/>
      <c r="H20" s="30"/>
      <c r="I20" s="31"/>
    </row>
    <row r="21" spans="1:9" ht="15.75" customHeight="1">
      <c r="A21" s="21"/>
      <c r="B21" s="26"/>
      <c r="C21" s="48"/>
      <c r="D21" s="22"/>
      <c r="E21" s="27"/>
      <c r="F21" s="28"/>
      <c r="G21" s="29"/>
      <c r="H21" s="30"/>
      <c r="I21" s="31"/>
    </row>
    <row r="22" spans="1:9" ht="15.75" customHeight="1">
      <c r="A22" s="21"/>
      <c r="B22" s="26"/>
      <c r="C22" s="48"/>
      <c r="D22" s="22"/>
      <c r="E22" s="27"/>
      <c r="F22" s="28"/>
      <c r="G22" s="29"/>
      <c r="H22" s="30"/>
      <c r="I22" s="31"/>
    </row>
    <row r="23" spans="1:9" ht="15.75" customHeight="1">
      <c r="A23" s="21"/>
      <c r="B23" s="26"/>
      <c r="C23" s="48"/>
      <c r="D23" s="22"/>
      <c r="E23" s="27"/>
      <c r="F23" s="28"/>
      <c r="G23" s="29"/>
      <c r="H23" s="30"/>
      <c r="I23" s="31"/>
    </row>
    <row r="24" spans="1:9" ht="15.75" customHeight="1">
      <c r="A24" s="21"/>
      <c r="B24" s="26"/>
      <c r="C24" s="48"/>
      <c r="D24" s="22"/>
      <c r="E24" s="27"/>
      <c r="F24" s="28"/>
      <c r="G24" s="29"/>
      <c r="H24" s="30"/>
      <c r="I24" s="31"/>
    </row>
    <row r="25" spans="1:9" ht="15.75" customHeight="1">
      <c r="A25" s="21"/>
      <c r="B25" s="26"/>
      <c r="C25" s="48"/>
      <c r="D25" s="22"/>
      <c r="E25" s="27"/>
      <c r="F25" s="28"/>
      <c r="G25" s="29"/>
      <c r="H25" s="30"/>
      <c r="I25" s="31"/>
    </row>
    <row r="26" spans="1:9" ht="15.75" customHeight="1">
      <c r="A26" s="21"/>
      <c r="B26" s="26"/>
      <c r="C26" s="48"/>
      <c r="D26" s="22"/>
      <c r="E26" s="27"/>
      <c r="F26" s="28"/>
      <c r="G26" s="29"/>
      <c r="H26" s="30"/>
      <c r="I26" s="31"/>
    </row>
    <row r="27" spans="1:9" ht="15.75" customHeight="1">
      <c r="A27" s="619" t="s">
        <v>1138</v>
      </c>
      <c r="B27" s="620"/>
      <c r="C27" s="48"/>
      <c r="D27" s="22"/>
      <c r="E27" s="27">
        <f>SUM(E6:E26)</f>
        <v>0</v>
      </c>
      <c r="F27" s="28"/>
      <c r="G27" s="29">
        <f>SUM(G6:G26)</f>
        <v>0</v>
      </c>
      <c r="H27" s="30">
        <f>SUM(H6:H26)</f>
        <v>0</v>
      </c>
      <c r="I27" s="31"/>
    </row>
    <row r="28" spans="1:9" ht="15.75" customHeight="1">
      <c r="A28" s="34" t="e">
        <f>#REF!&amp;#REF!</f>
        <v>#REF!</v>
      </c>
      <c r="H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I7" display="返回索引页"/>
    <hyperlink ref="B1" location="流动负债汇总!B7" display="返回"/>
  </hyperlinks>
  <printOptions horizontalCentered="1"/>
  <pageMargins left="0.35433070866141703" right="0.35433070866141703" top="0.78740157480314998" bottom="0.78740157480314998" header="1.02362204724409" footer="0.511811023622047"/>
  <pageSetup paperSize="9" scale="96" fitToHeight="0" orientation="landscape"/>
  <headerFooter alignWithMargins="0">
    <oddHeader>&amp;R&amp;"宋体,常规"&amp;10表&amp;"Times New Roman,常规"5-2
&amp;"宋体,常规"共&amp;"Times New Roman,常规"&amp;N&amp;"宋体,常规"页第&amp;"Times New Roman,常规"&amp;P&amp;"宋体,常规"页</oddHeader>
  </headerFooter>
  <legacyDrawing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pageSetUpPr fitToPage="1"/>
  </sheetPr>
  <dimension ref="A1:K29"/>
  <sheetViews>
    <sheetView workbookViewId="0">
      <selection activeCell="A2" sqref="A2:K2"/>
    </sheetView>
  </sheetViews>
  <sheetFormatPr defaultColWidth="9" defaultRowHeight="15.75" customHeight="1" outlineLevelCol="1"/>
  <cols>
    <col min="1" max="1" width="5.5" style="13" customWidth="1"/>
    <col min="2" max="2" width="18.375" style="13" customWidth="1"/>
    <col min="3" max="3" width="12" style="13" customWidth="1"/>
    <col min="4" max="5" width="9.125" style="46" customWidth="1"/>
    <col min="6" max="6" width="9" style="13"/>
    <col min="7" max="8" width="16" style="13" customWidth="1" outlineLevel="1"/>
    <col min="9" max="9" width="16" style="13" customWidth="1"/>
    <col min="10" max="10" width="16" style="13" customWidth="1" outlineLevel="1"/>
    <col min="11" max="11" width="16.375" style="13" customWidth="1"/>
    <col min="12" max="16384" width="9" style="13"/>
  </cols>
  <sheetData>
    <row r="1" spans="1:11">
      <c r="A1" s="15" t="s">
        <v>414</v>
      </c>
      <c r="B1" s="16" t="s">
        <v>452</v>
      </c>
      <c r="C1" s="16"/>
      <c r="D1" s="47"/>
      <c r="E1" s="47"/>
      <c r="F1" s="18"/>
      <c r="G1" s="18"/>
      <c r="H1" s="18"/>
      <c r="I1" s="18"/>
      <c r="J1" s="18"/>
      <c r="K1" s="18"/>
    </row>
    <row r="2" spans="1:11" s="11" customFormat="1" ht="30" customHeight="1">
      <c r="A2" s="607" t="s">
        <v>1139</v>
      </c>
      <c r="B2" s="607"/>
      <c r="C2" s="607"/>
      <c r="D2" s="607"/>
      <c r="E2" s="607"/>
      <c r="F2" s="607"/>
      <c r="G2" s="607"/>
      <c r="H2" s="607"/>
      <c r="I2" s="607"/>
      <c r="J2" s="607"/>
      <c r="K2" s="607"/>
    </row>
    <row r="3" spans="1:11" ht="14.1" customHeight="1">
      <c r="A3" s="608" t="e">
        <f>CONCATENATE(#REF!,#REF!,#REF!,#REF!,#REF!,#REF!,#REF!)</f>
        <v>#REF!</v>
      </c>
      <c r="B3" s="608"/>
      <c r="C3" s="608"/>
      <c r="D3" s="608"/>
      <c r="E3" s="608"/>
      <c r="F3" s="608"/>
      <c r="G3" s="608"/>
      <c r="H3" s="608"/>
      <c r="I3" s="608"/>
      <c r="J3" s="618"/>
      <c r="K3" s="618"/>
    </row>
    <row r="4" spans="1:11" ht="15.75" customHeight="1">
      <c r="A4" s="19" t="e">
        <f>#REF!&amp;#REF!</f>
        <v>#REF!</v>
      </c>
      <c r="K4" s="20" t="s">
        <v>275</v>
      </c>
    </row>
    <row r="5" spans="1:11" s="12" customFormat="1" ht="15.75" customHeight="1">
      <c r="A5" s="21" t="s">
        <v>454</v>
      </c>
      <c r="B5" s="21" t="s">
        <v>622</v>
      </c>
      <c r="C5" s="21" t="s">
        <v>623</v>
      </c>
      <c r="D5" s="48" t="s">
        <v>638</v>
      </c>
      <c r="E5" s="48" t="s">
        <v>798</v>
      </c>
      <c r="F5" s="21" t="s">
        <v>614</v>
      </c>
      <c r="G5" s="23" t="s">
        <v>456</v>
      </c>
      <c r="H5" s="24" t="s">
        <v>582</v>
      </c>
      <c r="I5" s="25" t="s">
        <v>457</v>
      </c>
      <c r="J5" s="21" t="s">
        <v>458</v>
      </c>
      <c r="K5" s="21" t="s">
        <v>583</v>
      </c>
    </row>
    <row r="6" spans="1:11" ht="15.75" customHeight="1">
      <c r="A6" s="21">
        <v>1</v>
      </c>
      <c r="B6" s="26"/>
      <c r="C6" s="26"/>
      <c r="D6" s="48"/>
      <c r="E6" s="48"/>
      <c r="F6" s="21"/>
      <c r="G6" s="27"/>
      <c r="H6" s="28"/>
      <c r="I6" s="29">
        <f>G6+H6</f>
        <v>0</v>
      </c>
      <c r="J6" s="30">
        <f>I6</f>
        <v>0</v>
      </c>
      <c r="K6" s="31"/>
    </row>
    <row r="7" spans="1:11" ht="15.75" customHeight="1">
      <c r="A7" s="21"/>
      <c r="B7" s="26"/>
      <c r="C7" s="26"/>
      <c r="D7" s="48"/>
      <c r="E7" s="48"/>
      <c r="F7" s="21"/>
      <c r="G7" s="27"/>
      <c r="H7" s="28"/>
      <c r="I7" s="29"/>
      <c r="J7" s="30"/>
      <c r="K7" s="31"/>
    </row>
    <row r="8" spans="1:11" ht="15.75" customHeight="1">
      <c r="A8" s="21"/>
      <c r="B8" s="26"/>
      <c r="C8" s="26"/>
      <c r="D8" s="48"/>
      <c r="E8" s="48"/>
      <c r="F8" s="21"/>
      <c r="G8" s="27"/>
      <c r="H8" s="28"/>
      <c r="I8" s="29"/>
      <c r="J8" s="30"/>
      <c r="K8" s="31"/>
    </row>
    <row r="9" spans="1:11" ht="15.75" customHeight="1">
      <c r="A9" s="21"/>
      <c r="B9" s="26"/>
      <c r="C9" s="26"/>
      <c r="D9" s="48"/>
      <c r="E9" s="48"/>
      <c r="F9" s="21"/>
      <c r="G9" s="27"/>
      <c r="H9" s="28"/>
      <c r="I9" s="29"/>
      <c r="J9" s="30"/>
      <c r="K9" s="31"/>
    </row>
    <row r="10" spans="1:11" ht="15.75" customHeight="1">
      <c r="A10" s="21"/>
      <c r="B10" s="26"/>
      <c r="C10" s="26"/>
      <c r="D10" s="48"/>
      <c r="E10" s="48"/>
      <c r="F10" s="21"/>
      <c r="G10" s="27"/>
      <c r="H10" s="28"/>
      <c r="I10" s="29"/>
      <c r="J10" s="30"/>
      <c r="K10" s="31"/>
    </row>
    <row r="11" spans="1:11" ht="15.75" customHeight="1">
      <c r="A11" s="21"/>
      <c r="B11" s="26"/>
      <c r="C11" s="26"/>
      <c r="D11" s="48"/>
      <c r="E11" s="48"/>
      <c r="F11" s="21"/>
      <c r="G11" s="27"/>
      <c r="H11" s="28"/>
      <c r="I11" s="29"/>
      <c r="J11" s="30"/>
      <c r="K11" s="31"/>
    </row>
    <row r="12" spans="1:11" ht="15.75" customHeight="1">
      <c r="A12" s="21"/>
      <c r="B12" s="26"/>
      <c r="C12" s="26"/>
      <c r="D12" s="48"/>
      <c r="E12" s="48"/>
      <c r="F12" s="21"/>
      <c r="G12" s="27"/>
      <c r="H12" s="28"/>
      <c r="I12" s="29"/>
      <c r="J12" s="30"/>
      <c r="K12" s="31"/>
    </row>
    <row r="13" spans="1:11" ht="15.75" customHeight="1">
      <c r="A13" s="21"/>
      <c r="B13" s="26"/>
      <c r="C13" s="26"/>
      <c r="D13" s="48"/>
      <c r="E13" s="48"/>
      <c r="F13" s="21"/>
      <c r="G13" s="27"/>
      <c r="H13" s="28"/>
      <c r="I13" s="29"/>
      <c r="J13" s="30"/>
      <c r="K13" s="31"/>
    </row>
    <row r="14" spans="1:11" ht="15.75" customHeight="1">
      <c r="A14" s="21"/>
      <c r="B14" s="26"/>
      <c r="C14" s="26"/>
      <c r="D14" s="48"/>
      <c r="E14" s="48"/>
      <c r="F14" s="21"/>
      <c r="G14" s="27"/>
      <c r="H14" s="28"/>
      <c r="I14" s="29"/>
      <c r="J14" s="30"/>
      <c r="K14" s="31"/>
    </row>
    <row r="15" spans="1:11" ht="15.75" customHeight="1">
      <c r="A15" s="21"/>
      <c r="B15" s="26"/>
      <c r="C15" s="26"/>
      <c r="D15" s="48"/>
      <c r="E15" s="48"/>
      <c r="F15" s="21"/>
      <c r="G15" s="27"/>
      <c r="H15" s="28"/>
      <c r="I15" s="29"/>
      <c r="J15" s="30"/>
      <c r="K15" s="31"/>
    </row>
    <row r="16" spans="1:11" ht="15.75" customHeight="1">
      <c r="A16" s="21"/>
      <c r="B16" s="26"/>
      <c r="C16" s="26"/>
      <c r="D16" s="48"/>
      <c r="E16" s="48"/>
      <c r="F16" s="21"/>
      <c r="G16" s="27"/>
      <c r="H16" s="28"/>
      <c r="I16" s="29"/>
      <c r="J16" s="30"/>
      <c r="K16" s="31"/>
    </row>
    <row r="17" spans="1:11" ht="15.75" customHeight="1">
      <c r="A17" s="21"/>
      <c r="B17" s="26"/>
      <c r="C17" s="26"/>
      <c r="D17" s="48"/>
      <c r="E17" s="48"/>
      <c r="F17" s="21"/>
      <c r="G17" s="27"/>
      <c r="H17" s="28"/>
      <c r="I17" s="29"/>
      <c r="J17" s="30"/>
      <c r="K17" s="31"/>
    </row>
    <row r="18" spans="1:11" ht="15.75" customHeight="1">
      <c r="A18" s="21"/>
      <c r="B18" s="26"/>
      <c r="C18" s="26"/>
      <c r="D18" s="48"/>
      <c r="E18" s="48"/>
      <c r="F18" s="21"/>
      <c r="G18" s="27"/>
      <c r="H18" s="28"/>
      <c r="I18" s="29"/>
      <c r="J18" s="30"/>
      <c r="K18" s="31"/>
    </row>
    <row r="19" spans="1:11" ht="15.75" customHeight="1">
      <c r="A19" s="21"/>
      <c r="B19" s="26"/>
      <c r="C19" s="26"/>
      <c r="D19" s="48"/>
      <c r="E19" s="48"/>
      <c r="F19" s="21"/>
      <c r="G19" s="27"/>
      <c r="H19" s="28"/>
      <c r="I19" s="29"/>
      <c r="J19" s="30"/>
      <c r="K19" s="31"/>
    </row>
    <row r="20" spans="1:11" ht="15.75" customHeight="1">
      <c r="A20" s="21"/>
      <c r="B20" s="26"/>
      <c r="C20" s="26"/>
      <c r="D20" s="48"/>
      <c r="E20" s="48"/>
      <c r="F20" s="21"/>
      <c r="G20" s="27"/>
      <c r="H20" s="28"/>
      <c r="I20" s="29"/>
      <c r="J20" s="30"/>
      <c r="K20" s="31"/>
    </row>
    <row r="21" spans="1:11" ht="15.75" customHeight="1">
      <c r="A21" s="21"/>
      <c r="B21" s="26"/>
      <c r="C21" s="26"/>
      <c r="D21" s="48"/>
      <c r="E21" s="48"/>
      <c r="F21" s="21"/>
      <c r="G21" s="27"/>
      <c r="H21" s="28"/>
      <c r="I21" s="29"/>
      <c r="J21" s="30"/>
      <c r="K21" s="31"/>
    </row>
    <row r="22" spans="1:11" ht="15.75" customHeight="1">
      <c r="A22" s="21"/>
      <c r="B22" s="26"/>
      <c r="C22" s="26"/>
      <c r="D22" s="48"/>
      <c r="E22" s="48"/>
      <c r="F22" s="21"/>
      <c r="G22" s="27"/>
      <c r="H22" s="28"/>
      <c r="I22" s="29"/>
      <c r="J22" s="30"/>
      <c r="K22" s="31"/>
    </row>
    <row r="23" spans="1:11" ht="15.75" customHeight="1">
      <c r="A23" s="21"/>
      <c r="B23" s="26"/>
      <c r="C23" s="26"/>
      <c r="D23" s="48"/>
      <c r="E23" s="48"/>
      <c r="F23" s="21"/>
      <c r="G23" s="27"/>
      <c r="H23" s="28"/>
      <c r="I23" s="29"/>
      <c r="J23" s="30"/>
      <c r="K23" s="31"/>
    </row>
    <row r="24" spans="1:11" ht="15.75" customHeight="1">
      <c r="A24" s="21"/>
      <c r="B24" s="26"/>
      <c r="C24" s="26"/>
      <c r="D24" s="48"/>
      <c r="E24" s="48"/>
      <c r="F24" s="21"/>
      <c r="G24" s="27"/>
      <c r="H24" s="28"/>
      <c r="I24" s="29"/>
      <c r="J24" s="30"/>
      <c r="K24" s="31"/>
    </row>
    <row r="25" spans="1:11" ht="15.75" customHeight="1">
      <c r="A25" s="21"/>
      <c r="B25" s="26"/>
      <c r="C25" s="26"/>
      <c r="D25" s="48"/>
      <c r="E25" s="48"/>
      <c r="F25" s="21"/>
      <c r="G25" s="27"/>
      <c r="H25" s="28"/>
      <c r="I25" s="29"/>
      <c r="J25" s="30"/>
      <c r="K25" s="31"/>
    </row>
    <row r="26" spans="1:11" ht="15.75" customHeight="1">
      <c r="A26" s="21"/>
      <c r="B26" s="26"/>
      <c r="C26" s="26"/>
      <c r="D26" s="48"/>
      <c r="E26" s="48"/>
      <c r="F26" s="21"/>
      <c r="G26" s="27"/>
      <c r="H26" s="28"/>
      <c r="I26" s="29"/>
      <c r="J26" s="30"/>
      <c r="K26" s="31"/>
    </row>
    <row r="27" spans="1:11" ht="15.75" customHeight="1">
      <c r="A27" s="619" t="s">
        <v>1140</v>
      </c>
      <c r="B27" s="620"/>
      <c r="C27" s="33"/>
      <c r="D27" s="48"/>
      <c r="E27" s="48"/>
      <c r="F27" s="21"/>
      <c r="G27" s="27">
        <f>SUM(G6:G26)</f>
        <v>0</v>
      </c>
      <c r="H27" s="28"/>
      <c r="I27" s="29">
        <f>SUM(I6:I26)</f>
        <v>0</v>
      </c>
      <c r="J27" s="30">
        <f>SUM(J6:J26)</f>
        <v>0</v>
      </c>
      <c r="K27" s="31"/>
    </row>
    <row r="28" spans="1:11" ht="15.75" customHeight="1">
      <c r="A28" s="34" t="e">
        <f>#REF!&amp;#REF!</f>
        <v>#REF!</v>
      </c>
      <c r="J28" s="19" t="e">
        <f>"评估人员："&amp;#REF!</f>
        <v>#REF!</v>
      </c>
    </row>
    <row r="29" spans="1:11" ht="15.75" customHeight="1">
      <c r="A29" s="34" t="e">
        <f>CONCATENATE(#REF!,#REF!,#REF!,#REF!,#REF!,#REF!,#REF!)</f>
        <v>#REF!</v>
      </c>
    </row>
  </sheetData>
  <mergeCells count="3">
    <mergeCell ref="A2:K2"/>
    <mergeCell ref="A3:K3"/>
    <mergeCell ref="A27:B27"/>
  </mergeCells>
  <phoneticPr fontId="12" type="noConversion"/>
  <hyperlinks>
    <hyperlink ref="A1" location="索引目录!I8" display="返回索引页"/>
    <hyperlink ref="B1" location="流动负债汇总!B8" display="返回"/>
  </hyperlinks>
  <printOptions horizontalCentered="1"/>
  <pageMargins left="0.35433070866141703" right="0.35433070866141703" top="0.78740157480314998" bottom="0.78740157480314998" header="1.02362204724409" footer="0.511811023622047"/>
  <pageSetup paperSize="9" scale="91" fitToHeight="0" orientation="landscape"/>
  <headerFooter alignWithMargins="0">
    <oddHeader>&amp;R&amp;"宋体,常规"&amp;10表&amp;"Times New Roman,常规"5-3
&amp;"宋体,常规"共&amp;"Times New Roman,常规"&amp;N&amp;"宋体,常规"页第&amp;"Times New Roman,常规"&amp;P&amp;"宋体,常规"页</oddHeader>
  </headerFooter>
  <legacyDrawing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2">
    <pageSetUpPr fitToPage="1"/>
  </sheetPr>
  <dimension ref="A1:J72"/>
  <sheetViews>
    <sheetView topLeftCell="A25" workbookViewId="0">
      <selection activeCell="D10" sqref="D10"/>
    </sheetView>
  </sheetViews>
  <sheetFormatPr defaultColWidth="9" defaultRowHeight="15.75" customHeight="1" outlineLevelCol="1"/>
  <cols>
    <col min="1" max="1" width="4.25" style="13" customWidth="1"/>
    <col min="2" max="2" width="28.375" style="13" hidden="1" customWidth="1"/>
    <col min="3" max="3" width="30" style="13" customWidth="1"/>
    <col min="4" max="4" width="11.5" style="13" customWidth="1"/>
    <col min="5" max="5" width="17.125" style="14" customWidth="1"/>
    <col min="6" max="6" width="14.5" style="13" customWidth="1" outlineLevel="1"/>
    <col min="7" max="7" width="16.5" style="13" customWidth="1" outlineLevel="1"/>
    <col min="8" max="8" width="16.5" style="13" customWidth="1"/>
    <col min="9" max="9" width="16.5" style="13" customWidth="1" outlineLevel="1"/>
    <col min="10" max="10" width="15.5" style="13" customWidth="1"/>
    <col min="11" max="16384" width="9" style="13"/>
  </cols>
  <sheetData>
    <row r="1" spans="1:10">
      <c r="A1" s="98" t="s">
        <v>414</v>
      </c>
      <c r="B1" s="98"/>
      <c r="C1" s="99" t="s">
        <v>452</v>
      </c>
      <c r="D1" s="18"/>
      <c r="E1" s="17"/>
      <c r="F1" s="18"/>
      <c r="G1" s="18"/>
      <c r="H1" s="18"/>
      <c r="I1" s="18"/>
      <c r="J1" s="18"/>
    </row>
    <row r="2" spans="1:10" s="11" customFormat="1" ht="30" customHeight="1">
      <c r="A2" s="607" t="s">
        <v>1141</v>
      </c>
      <c r="B2" s="607"/>
      <c r="C2" s="607"/>
      <c r="D2" s="607"/>
      <c r="E2" s="607"/>
      <c r="F2" s="607"/>
      <c r="G2" s="607"/>
      <c r="H2" s="607"/>
      <c r="I2" s="607"/>
      <c r="J2" s="607"/>
    </row>
    <row r="3" spans="1:10" ht="14.1" customHeight="1">
      <c r="A3" s="608" t="e">
        <f>CONCATENATE(#REF!,#REF!,#REF!,#REF!,#REF!,#REF!,#REF!)</f>
        <v>#REF!</v>
      </c>
      <c r="B3" s="608"/>
      <c r="C3" s="608"/>
      <c r="D3" s="608"/>
      <c r="E3" s="608"/>
      <c r="F3" s="608"/>
      <c r="G3" s="608"/>
      <c r="H3" s="608"/>
      <c r="I3" s="608"/>
      <c r="J3" s="618"/>
    </row>
    <row r="4" spans="1:10" ht="15.75" customHeight="1">
      <c r="A4" s="19" t="e">
        <f>#REF!&amp;#REF!</f>
        <v>#REF!</v>
      </c>
      <c r="B4" s="19"/>
      <c r="J4" s="20" t="s">
        <v>275</v>
      </c>
    </row>
    <row r="5" spans="1:10" s="12" customFormat="1" ht="15.75" customHeight="1">
      <c r="A5" s="21" t="s">
        <v>454</v>
      </c>
      <c r="B5" s="21" t="s">
        <v>1142</v>
      </c>
      <c r="C5" s="21" t="s">
        <v>622</v>
      </c>
      <c r="D5" s="21" t="s">
        <v>637</v>
      </c>
      <c r="E5" s="22" t="s">
        <v>638</v>
      </c>
      <c r="F5" s="23" t="s">
        <v>456</v>
      </c>
      <c r="G5" s="24" t="s">
        <v>582</v>
      </c>
      <c r="H5" s="25" t="s">
        <v>457</v>
      </c>
      <c r="I5" s="21" t="s">
        <v>458</v>
      </c>
      <c r="J5" s="21" t="s">
        <v>583</v>
      </c>
    </row>
    <row r="6" spans="1:10" ht="15.75" customHeight="1">
      <c r="A6" s="65"/>
      <c r="B6" s="59"/>
      <c r="C6" s="91"/>
      <c r="D6" s="61"/>
      <c r="E6" s="54"/>
      <c r="F6" s="94"/>
      <c r="G6" s="100"/>
      <c r="H6" s="29"/>
      <c r="I6" s="30"/>
      <c r="J6" s="31"/>
    </row>
    <row r="7" spans="1:10" ht="15.75" customHeight="1">
      <c r="A7" s="65"/>
      <c r="B7" s="59"/>
      <c r="C7" s="91"/>
      <c r="D7" s="101"/>
      <c r="E7" s="54"/>
      <c r="F7" s="94"/>
      <c r="G7" s="100"/>
      <c r="H7" s="29"/>
      <c r="I7" s="30"/>
      <c r="J7" s="31"/>
    </row>
    <row r="8" spans="1:10" ht="15.75" customHeight="1">
      <c r="A8" s="65"/>
      <c r="B8" s="59"/>
      <c r="C8" s="91"/>
      <c r="D8" s="101"/>
      <c r="E8" s="102"/>
      <c r="F8" s="94"/>
      <c r="G8" s="100"/>
      <c r="H8" s="29"/>
      <c r="I8" s="30"/>
      <c r="J8" s="31"/>
    </row>
    <row r="9" spans="1:10" ht="15.75" customHeight="1">
      <c r="A9" s="65"/>
      <c r="B9" s="59"/>
      <c r="C9" s="91"/>
      <c r="D9" s="101"/>
      <c r="E9" s="102"/>
      <c r="F9" s="94"/>
      <c r="G9" s="100"/>
      <c r="H9" s="29"/>
      <c r="I9" s="30"/>
      <c r="J9" s="31"/>
    </row>
    <row r="10" spans="1:10" ht="15.75" customHeight="1">
      <c r="A10" s="65"/>
      <c r="B10" s="59"/>
      <c r="C10" s="91"/>
      <c r="D10" s="101"/>
      <c r="E10" s="102"/>
      <c r="F10" s="94"/>
      <c r="G10" s="100"/>
      <c r="H10" s="29"/>
      <c r="I10" s="30"/>
      <c r="J10" s="31"/>
    </row>
    <row r="11" spans="1:10" ht="15.75" customHeight="1">
      <c r="A11" s="65"/>
      <c r="B11" s="59"/>
      <c r="C11" s="91"/>
      <c r="D11" s="101"/>
      <c r="E11" s="102"/>
      <c r="F11" s="94"/>
      <c r="G11" s="100"/>
      <c r="H11" s="29"/>
      <c r="I11" s="30"/>
      <c r="J11" s="31"/>
    </row>
    <row r="12" spans="1:10" ht="15.75" customHeight="1">
      <c r="A12" s="65"/>
      <c r="B12" s="59"/>
      <c r="C12" s="91"/>
      <c r="D12" s="101"/>
      <c r="E12" s="102"/>
      <c r="F12" s="94"/>
      <c r="G12" s="100"/>
      <c r="H12" s="29"/>
      <c r="I12" s="30"/>
      <c r="J12" s="31"/>
    </row>
    <row r="13" spans="1:10" ht="15.75" customHeight="1">
      <c r="A13" s="65"/>
      <c r="B13" s="59"/>
      <c r="C13" s="91"/>
      <c r="D13" s="101"/>
      <c r="E13" s="102"/>
      <c r="F13" s="94"/>
      <c r="G13" s="100"/>
      <c r="H13" s="29"/>
      <c r="I13" s="30"/>
      <c r="J13" s="31"/>
    </row>
    <row r="14" spans="1:10" ht="15.75" customHeight="1">
      <c r="A14" s="65"/>
      <c r="B14" s="59"/>
      <c r="C14" s="91"/>
      <c r="D14" s="101"/>
      <c r="E14" s="102"/>
      <c r="F14" s="94"/>
      <c r="G14" s="100"/>
      <c r="H14" s="29"/>
      <c r="I14" s="30"/>
      <c r="J14" s="31"/>
    </row>
    <row r="15" spans="1:10" ht="15.75" customHeight="1">
      <c r="A15" s="65"/>
      <c r="B15" s="59"/>
      <c r="C15" s="91"/>
      <c r="D15" s="101"/>
      <c r="E15" s="102"/>
      <c r="F15" s="94"/>
      <c r="G15" s="100"/>
      <c r="H15" s="29"/>
      <c r="I15" s="30"/>
      <c r="J15" s="31"/>
    </row>
    <row r="16" spans="1:10" ht="15.75" customHeight="1">
      <c r="A16" s="65"/>
      <c r="B16" s="59"/>
      <c r="C16" s="91"/>
      <c r="D16" s="101"/>
      <c r="E16" s="102"/>
      <c r="F16" s="94"/>
      <c r="G16" s="100"/>
      <c r="H16" s="29"/>
      <c r="I16" s="30"/>
      <c r="J16" s="31"/>
    </row>
    <row r="17" spans="1:10" ht="15.75" customHeight="1">
      <c r="A17" s="65"/>
      <c r="B17" s="59"/>
      <c r="C17" s="91"/>
      <c r="D17" s="101"/>
      <c r="E17" s="102"/>
      <c r="F17" s="94"/>
      <c r="G17" s="100"/>
      <c r="H17" s="29"/>
      <c r="I17" s="30"/>
      <c r="J17" s="31"/>
    </row>
    <row r="18" spans="1:10" ht="15.75" customHeight="1">
      <c r="A18" s="65"/>
      <c r="B18" s="59"/>
      <c r="C18" s="91"/>
      <c r="D18" s="101"/>
      <c r="E18" s="102"/>
      <c r="F18" s="94"/>
      <c r="G18" s="100"/>
      <c r="H18" s="29"/>
      <c r="I18" s="30"/>
      <c r="J18" s="31"/>
    </row>
    <row r="19" spans="1:10" ht="15.75" customHeight="1">
      <c r="A19" s="65"/>
      <c r="B19" s="59"/>
      <c r="C19" s="91"/>
      <c r="D19" s="101"/>
      <c r="E19" s="102"/>
      <c r="F19" s="94"/>
      <c r="G19" s="100"/>
      <c r="H19" s="29"/>
      <c r="I19" s="30"/>
      <c r="J19" s="31"/>
    </row>
    <row r="20" spans="1:10" ht="15.75" customHeight="1">
      <c r="A20" s="65"/>
      <c r="B20" s="59"/>
      <c r="C20" s="91"/>
      <c r="D20" s="101"/>
      <c r="E20" s="102"/>
      <c r="F20" s="94"/>
      <c r="G20" s="100"/>
      <c r="H20" s="29"/>
      <c r="I20" s="30"/>
      <c r="J20" s="31"/>
    </row>
    <row r="21" spans="1:10" ht="15.75" customHeight="1">
      <c r="A21" s="65"/>
      <c r="B21" s="59"/>
      <c r="C21" s="91"/>
      <c r="D21" s="101"/>
      <c r="E21" s="102"/>
      <c r="F21" s="94"/>
      <c r="G21" s="100"/>
      <c r="H21" s="29"/>
      <c r="I21" s="30"/>
      <c r="J21" s="31"/>
    </row>
    <row r="22" spans="1:10" ht="15.75" customHeight="1">
      <c r="A22" s="65"/>
      <c r="B22" s="59"/>
      <c r="C22" s="91"/>
      <c r="D22" s="101"/>
      <c r="E22" s="102"/>
      <c r="F22" s="94"/>
      <c r="G22" s="100"/>
      <c r="H22" s="29"/>
      <c r="I22" s="30"/>
      <c r="J22" s="31"/>
    </row>
    <row r="23" spans="1:10" ht="15.75" customHeight="1">
      <c r="A23" s="65"/>
      <c r="B23" s="59"/>
      <c r="C23" s="91"/>
      <c r="D23" s="101"/>
      <c r="E23" s="102"/>
      <c r="F23" s="94"/>
      <c r="G23" s="100"/>
      <c r="H23" s="29"/>
      <c r="I23" s="30"/>
      <c r="J23" s="31"/>
    </row>
    <row r="24" spans="1:10" ht="15.75" customHeight="1">
      <c r="A24" s="65"/>
      <c r="B24" s="59"/>
      <c r="C24" s="91"/>
      <c r="D24" s="101"/>
      <c r="E24" s="102"/>
      <c r="F24" s="94"/>
      <c r="G24" s="100"/>
      <c r="H24" s="29"/>
      <c r="I24" s="30"/>
      <c r="J24" s="31"/>
    </row>
    <row r="25" spans="1:10" ht="15.75" customHeight="1">
      <c r="A25" s="65"/>
      <c r="B25" s="59"/>
      <c r="C25" s="91"/>
      <c r="D25" s="101"/>
      <c r="E25" s="102"/>
      <c r="F25" s="94"/>
      <c r="G25" s="100"/>
      <c r="H25" s="29"/>
      <c r="I25" s="30"/>
      <c r="J25" s="31"/>
    </row>
    <row r="26" spans="1:10" ht="15.75" customHeight="1">
      <c r="A26" s="65"/>
      <c r="B26" s="59"/>
      <c r="C26" s="91"/>
      <c r="D26" s="101"/>
      <c r="E26" s="102"/>
      <c r="F26" s="94"/>
      <c r="G26" s="100"/>
      <c r="H26" s="29"/>
      <c r="I26" s="30"/>
      <c r="J26" s="31"/>
    </row>
    <row r="27" spans="1:10" ht="15.75" customHeight="1">
      <c r="A27" s="65"/>
      <c r="B27" s="59"/>
      <c r="C27" s="91"/>
      <c r="D27" s="101"/>
      <c r="E27" s="102"/>
      <c r="F27" s="94"/>
      <c r="G27" s="100"/>
      <c r="H27" s="29"/>
      <c r="I27" s="30"/>
      <c r="J27" s="31"/>
    </row>
    <row r="28" spans="1:10" ht="15.75" customHeight="1">
      <c r="A28" s="65"/>
      <c r="B28" s="59"/>
      <c r="C28" s="91"/>
      <c r="D28" s="101"/>
      <c r="E28" s="102"/>
      <c r="F28" s="94"/>
      <c r="G28" s="100"/>
      <c r="H28" s="29"/>
      <c r="I28" s="30"/>
      <c r="J28" s="31"/>
    </row>
    <row r="29" spans="1:10" ht="15.75" customHeight="1">
      <c r="A29" s="65"/>
      <c r="B29" s="59"/>
      <c r="C29" s="91"/>
      <c r="D29" s="101"/>
      <c r="E29" s="102"/>
      <c r="F29" s="94"/>
      <c r="G29" s="100"/>
      <c r="H29" s="29"/>
      <c r="I29" s="30"/>
      <c r="J29" s="31"/>
    </row>
    <row r="30" spans="1:10" ht="15.75" customHeight="1">
      <c r="A30" s="65"/>
      <c r="B30" s="59"/>
      <c r="C30" s="91"/>
      <c r="D30" s="101"/>
      <c r="E30" s="102"/>
      <c r="F30" s="94"/>
      <c r="G30" s="100"/>
      <c r="H30" s="29"/>
      <c r="I30" s="30"/>
      <c r="J30" s="31"/>
    </row>
    <row r="31" spans="1:10" ht="15.75" customHeight="1">
      <c r="A31" s="65"/>
      <c r="B31" s="59"/>
      <c r="C31" s="91"/>
      <c r="D31" s="101"/>
      <c r="E31" s="102"/>
      <c r="F31" s="94"/>
      <c r="G31" s="100"/>
      <c r="H31" s="29"/>
      <c r="I31" s="30"/>
      <c r="J31" s="31"/>
    </row>
    <row r="32" spans="1:10" ht="15.75" customHeight="1">
      <c r="A32" s="65"/>
      <c r="B32" s="59"/>
      <c r="C32" s="91"/>
      <c r="D32" s="101"/>
      <c r="E32" s="102"/>
      <c r="F32" s="94"/>
      <c r="G32" s="100"/>
      <c r="H32" s="29"/>
      <c r="I32" s="30"/>
      <c r="J32" s="31"/>
    </row>
    <row r="33" spans="1:10" ht="15.75" customHeight="1">
      <c r="A33" s="65"/>
      <c r="B33" s="59"/>
      <c r="C33" s="91"/>
      <c r="D33" s="101"/>
      <c r="E33" s="102"/>
      <c r="F33" s="94"/>
      <c r="G33" s="100"/>
      <c r="H33" s="29"/>
      <c r="I33" s="30"/>
      <c r="J33" s="31"/>
    </row>
    <row r="34" spans="1:10" ht="15.75" customHeight="1">
      <c r="A34" s="65"/>
      <c r="B34" s="59"/>
      <c r="C34" s="91"/>
      <c r="D34" s="101"/>
      <c r="E34" s="102"/>
      <c r="F34" s="94"/>
      <c r="G34" s="100"/>
      <c r="H34" s="29"/>
      <c r="I34" s="30"/>
      <c r="J34" s="31"/>
    </row>
    <row r="35" spans="1:10" ht="15.75" customHeight="1">
      <c r="A35" s="65"/>
      <c r="B35" s="59"/>
      <c r="C35" s="91"/>
      <c r="D35" s="101"/>
      <c r="E35" s="102"/>
      <c r="F35" s="94"/>
      <c r="G35" s="100"/>
      <c r="H35" s="29"/>
      <c r="I35" s="30"/>
      <c r="J35" s="31"/>
    </row>
    <row r="36" spans="1:10" ht="15.75" customHeight="1">
      <c r="A36" s="65"/>
      <c r="B36" s="59"/>
      <c r="C36" s="91"/>
      <c r="D36" s="101"/>
      <c r="E36" s="102"/>
      <c r="F36" s="94"/>
      <c r="G36" s="100"/>
      <c r="H36" s="29"/>
      <c r="I36" s="30"/>
      <c r="J36" s="31"/>
    </row>
    <row r="37" spans="1:10" ht="15.75" customHeight="1">
      <c r="A37" s="65"/>
      <c r="B37" s="59"/>
      <c r="C37" s="91"/>
      <c r="D37" s="101"/>
      <c r="E37" s="102"/>
      <c r="F37" s="94"/>
      <c r="G37" s="100"/>
      <c r="H37" s="29"/>
      <c r="I37" s="30"/>
      <c r="J37" s="31"/>
    </row>
    <row r="38" spans="1:10" ht="15.75" customHeight="1">
      <c r="A38" s="65"/>
      <c r="B38" s="59"/>
      <c r="C38" s="91"/>
      <c r="D38" s="101"/>
      <c r="E38" s="102"/>
      <c r="F38" s="94"/>
      <c r="G38" s="100"/>
      <c r="H38" s="29"/>
      <c r="I38" s="30"/>
      <c r="J38" s="31"/>
    </row>
    <row r="39" spans="1:10" ht="15.75" customHeight="1">
      <c r="A39" s="65"/>
      <c r="B39" s="59"/>
      <c r="C39" s="91"/>
      <c r="D39" s="101"/>
      <c r="E39" s="102"/>
      <c r="F39" s="94"/>
      <c r="G39" s="100"/>
      <c r="H39" s="29"/>
      <c r="I39" s="30"/>
      <c r="J39" s="31"/>
    </row>
    <row r="40" spans="1:10" ht="15.75" customHeight="1">
      <c r="A40" s="65"/>
      <c r="B40" s="59"/>
      <c r="C40" s="91"/>
      <c r="D40" s="101"/>
      <c r="E40" s="102"/>
      <c r="F40" s="94"/>
      <c r="G40" s="100"/>
      <c r="H40" s="29"/>
      <c r="I40" s="30"/>
      <c r="J40" s="31"/>
    </row>
    <row r="41" spans="1:10" ht="15.75" customHeight="1">
      <c r="A41" s="65"/>
      <c r="B41" s="59"/>
      <c r="C41" s="91"/>
      <c r="D41" s="101"/>
      <c r="E41" s="102"/>
      <c r="F41" s="94"/>
      <c r="G41" s="100"/>
      <c r="H41" s="29"/>
      <c r="I41" s="30"/>
      <c r="J41" s="31"/>
    </row>
    <row r="42" spans="1:10" ht="15.75" customHeight="1">
      <c r="A42" s="65"/>
      <c r="B42" s="59"/>
      <c r="C42" s="91"/>
      <c r="D42" s="101"/>
      <c r="E42" s="102"/>
      <c r="F42" s="94"/>
      <c r="G42" s="100"/>
      <c r="H42" s="29"/>
      <c r="I42" s="30"/>
      <c r="J42" s="31"/>
    </row>
    <row r="43" spans="1:10" ht="15.75" customHeight="1">
      <c r="A43" s="65"/>
      <c r="B43" s="59"/>
      <c r="C43" s="91"/>
      <c r="D43" s="101"/>
      <c r="E43" s="102"/>
      <c r="F43" s="94"/>
      <c r="G43" s="100"/>
      <c r="H43" s="29"/>
      <c r="I43" s="30"/>
      <c r="J43" s="31"/>
    </row>
    <row r="44" spans="1:10" ht="15.75" customHeight="1">
      <c r="A44" s="65"/>
      <c r="B44" s="59"/>
      <c r="C44" s="91"/>
      <c r="D44" s="101"/>
      <c r="E44" s="102"/>
      <c r="F44" s="94"/>
      <c r="G44" s="100"/>
      <c r="H44" s="29"/>
      <c r="I44" s="30"/>
      <c r="J44" s="31"/>
    </row>
    <row r="45" spans="1:10" ht="15.75" customHeight="1">
      <c r="A45" s="65"/>
      <c r="B45" s="59"/>
      <c r="C45" s="91"/>
      <c r="D45" s="101"/>
      <c r="E45" s="102"/>
      <c r="F45" s="94"/>
      <c r="G45" s="100"/>
      <c r="H45" s="29"/>
      <c r="I45" s="30"/>
      <c r="J45" s="31"/>
    </row>
    <row r="46" spans="1:10" ht="15.75" customHeight="1">
      <c r="A46" s="65"/>
      <c r="B46" s="59"/>
      <c r="C46" s="91"/>
      <c r="D46" s="101"/>
      <c r="E46" s="102"/>
      <c r="F46" s="94"/>
      <c r="G46" s="100"/>
      <c r="H46" s="29"/>
      <c r="I46" s="30"/>
      <c r="J46" s="31"/>
    </row>
    <row r="47" spans="1:10" ht="15.75" customHeight="1">
      <c r="A47" s="65"/>
      <c r="B47" s="59"/>
      <c r="C47" s="91"/>
      <c r="D47" s="101"/>
      <c r="E47" s="102"/>
      <c r="F47" s="94"/>
      <c r="G47" s="100"/>
      <c r="H47" s="29"/>
      <c r="I47" s="30"/>
      <c r="J47" s="31"/>
    </row>
    <row r="48" spans="1:10" ht="15.75" customHeight="1">
      <c r="A48" s="65"/>
      <c r="B48" s="59"/>
      <c r="C48" s="91"/>
      <c r="D48" s="101"/>
      <c r="E48" s="102"/>
      <c r="F48" s="94"/>
      <c r="G48" s="100"/>
      <c r="H48" s="29"/>
      <c r="I48" s="30"/>
      <c r="J48" s="31"/>
    </row>
    <row r="49" spans="1:10" ht="15.75" customHeight="1">
      <c r="A49" s="65"/>
      <c r="B49" s="59"/>
      <c r="C49" s="91"/>
      <c r="D49" s="101"/>
      <c r="E49" s="102"/>
      <c r="F49" s="94"/>
      <c r="G49" s="100"/>
      <c r="H49" s="29"/>
      <c r="I49" s="30"/>
      <c r="J49" s="31"/>
    </row>
    <row r="50" spans="1:10" ht="15.75" customHeight="1">
      <c r="A50" s="65"/>
      <c r="B50" s="59"/>
      <c r="C50" s="91"/>
      <c r="D50" s="101"/>
      <c r="E50" s="102"/>
      <c r="F50" s="94"/>
      <c r="G50" s="100"/>
      <c r="H50" s="29"/>
      <c r="I50" s="30"/>
      <c r="J50" s="31"/>
    </row>
    <row r="51" spans="1:10" ht="15.75" customHeight="1">
      <c r="A51" s="65"/>
      <c r="B51" s="59"/>
      <c r="C51" s="91"/>
      <c r="D51" s="101"/>
      <c r="E51" s="102"/>
      <c r="F51" s="94"/>
      <c r="G51" s="100"/>
      <c r="H51" s="29"/>
      <c r="I51" s="30"/>
      <c r="J51" s="31"/>
    </row>
    <row r="52" spans="1:10" ht="15.75" customHeight="1">
      <c r="A52" s="65"/>
      <c r="B52" s="59"/>
      <c r="C52" s="91"/>
      <c r="D52" s="101"/>
      <c r="E52" s="102"/>
      <c r="F52" s="94"/>
      <c r="G52" s="100"/>
      <c r="H52" s="29"/>
      <c r="I52" s="30"/>
      <c r="J52" s="31"/>
    </row>
    <row r="53" spans="1:10" ht="15.75" customHeight="1">
      <c r="A53" s="65"/>
      <c r="B53" s="59"/>
      <c r="C53" s="91"/>
      <c r="D53" s="101"/>
      <c r="E53" s="102"/>
      <c r="F53" s="94"/>
      <c r="G53" s="100"/>
      <c r="H53" s="29"/>
      <c r="I53" s="30"/>
      <c r="J53" s="31"/>
    </row>
    <row r="54" spans="1:10" ht="15.75" customHeight="1">
      <c r="A54" s="65"/>
      <c r="B54" s="59"/>
      <c r="C54" s="59"/>
      <c r="D54" s="103"/>
      <c r="E54" s="22"/>
      <c r="F54" s="100"/>
      <c r="G54" s="100"/>
      <c r="H54" s="100"/>
      <c r="I54" s="100"/>
      <c r="J54" s="31"/>
    </row>
    <row r="55" spans="1:10" ht="15.75" customHeight="1">
      <c r="A55" s="65"/>
      <c r="B55" s="26"/>
      <c r="C55" s="26"/>
      <c r="D55" s="103"/>
      <c r="E55" s="22"/>
      <c r="F55" s="100"/>
      <c r="G55" s="100"/>
      <c r="H55" s="100"/>
      <c r="I55" s="100"/>
      <c r="J55" s="31"/>
    </row>
    <row r="56" spans="1:10" ht="15.75" customHeight="1">
      <c r="A56" s="21"/>
      <c r="B56" s="21"/>
      <c r="C56" s="26"/>
      <c r="D56" s="48"/>
      <c r="E56" s="22"/>
      <c r="F56" s="100"/>
      <c r="G56" s="100"/>
      <c r="H56" s="100"/>
      <c r="I56" s="100"/>
      <c r="J56" s="31"/>
    </row>
    <row r="57" spans="1:10" ht="15.75" customHeight="1">
      <c r="A57" s="21"/>
      <c r="B57" s="59"/>
      <c r="C57" s="59"/>
      <c r="D57" s="48"/>
      <c r="E57" s="22"/>
      <c r="F57" s="100"/>
      <c r="G57" s="100"/>
      <c r="H57" s="100"/>
      <c r="I57" s="100"/>
      <c r="J57" s="31"/>
    </row>
    <row r="58" spans="1:10" ht="15.75" customHeight="1">
      <c r="A58" s="21"/>
      <c r="B58" s="59"/>
      <c r="C58" s="59"/>
      <c r="D58" s="48"/>
      <c r="E58" s="22"/>
      <c r="F58" s="100"/>
      <c r="G58" s="100"/>
      <c r="H58" s="100"/>
      <c r="I58" s="100"/>
      <c r="J58" s="31"/>
    </row>
    <row r="59" spans="1:10" ht="15.75" customHeight="1">
      <c r="A59" s="21"/>
      <c r="B59" s="21"/>
      <c r="C59" s="26"/>
      <c r="D59" s="48"/>
      <c r="E59" s="22"/>
      <c r="F59" s="100"/>
      <c r="G59" s="100"/>
      <c r="H59" s="100"/>
      <c r="I59" s="100"/>
      <c r="J59" s="31"/>
    </row>
    <row r="60" spans="1:10" ht="15.75" customHeight="1">
      <c r="A60" s="21"/>
      <c r="B60" s="21"/>
      <c r="C60" s="26"/>
      <c r="D60" s="48"/>
      <c r="E60" s="22"/>
      <c r="F60" s="100"/>
      <c r="G60" s="100"/>
      <c r="H60" s="104"/>
      <c r="I60" s="100"/>
      <c r="J60" s="31"/>
    </row>
    <row r="61" spans="1:10" ht="15.75" customHeight="1">
      <c r="A61" s="21"/>
      <c r="B61" s="21"/>
      <c r="C61" s="26"/>
      <c r="D61" s="48"/>
      <c r="E61" s="22"/>
      <c r="F61" s="105"/>
      <c r="G61" s="100"/>
      <c r="H61" s="104"/>
      <c r="I61" s="100"/>
      <c r="J61" s="31"/>
    </row>
    <row r="62" spans="1:10" ht="15.75" customHeight="1">
      <c r="A62" s="21"/>
      <c r="B62" s="21"/>
      <c r="C62" s="26"/>
      <c r="D62" s="48"/>
      <c r="E62" s="22"/>
      <c r="F62" s="105"/>
      <c r="G62" s="104"/>
      <c r="H62" s="104"/>
      <c r="I62" s="100"/>
      <c r="J62" s="31"/>
    </row>
    <row r="63" spans="1:10" ht="15.75" customHeight="1">
      <c r="A63" s="21"/>
      <c r="B63" s="21"/>
      <c r="C63" s="26"/>
      <c r="D63" s="48"/>
      <c r="E63" s="22"/>
      <c r="F63" s="105"/>
      <c r="G63" s="104"/>
      <c r="H63" s="104"/>
      <c r="I63" s="100"/>
      <c r="J63" s="31"/>
    </row>
    <row r="64" spans="1:10" ht="15.75" customHeight="1">
      <c r="A64" s="21"/>
      <c r="B64" s="21"/>
      <c r="C64" s="26"/>
      <c r="D64" s="48"/>
      <c r="E64" s="22"/>
      <c r="F64" s="105"/>
      <c r="G64" s="104"/>
      <c r="H64" s="104"/>
      <c r="I64" s="100"/>
      <c r="J64" s="31"/>
    </row>
    <row r="65" spans="1:10" ht="15.75" customHeight="1">
      <c r="A65" s="21"/>
      <c r="B65" s="21"/>
      <c r="C65" s="26"/>
      <c r="D65" s="48"/>
      <c r="E65" s="22"/>
      <c r="F65" s="105"/>
      <c r="G65" s="104"/>
      <c r="H65" s="104"/>
      <c r="I65" s="100"/>
      <c r="J65" s="31"/>
    </row>
    <row r="66" spans="1:10" ht="15.75" customHeight="1">
      <c r="A66" s="21"/>
      <c r="B66" s="21"/>
      <c r="C66" s="26"/>
      <c r="D66" s="48"/>
      <c r="E66" s="22"/>
      <c r="F66" s="105"/>
      <c r="G66" s="104"/>
      <c r="H66" s="104"/>
      <c r="I66" s="100"/>
      <c r="J66" s="31"/>
    </row>
    <row r="67" spans="1:10" ht="15.75" customHeight="1">
      <c r="A67" s="21"/>
      <c r="B67" s="21"/>
      <c r="C67" s="26"/>
      <c r="D67" s="48"/>
      <c r="E67" s="22"/>
      <c r="F67" s="105"/>
      <c r="G67" s="104"/>
      <c r="H67" s="104"/>
      <c r="I67" s="100"/>
      <c r="J67" s="31"/>
    </row>
    <row r="68" spans="1:10" ht="15.75" customHeight="1">
      <c r="A68" s="619" t="s">
        <v>1138</v>
      </c>
      <c r="B68" s="621"/>
      <c r="C68" s="620"/>
      <c r="D68" s="48"/>
      <c r="E68" s="22"/>
      <c r="F68" s="105">
        <f>SUM(F6:F67)</f>
        <v>0</v>
      </c>
      <c r="G68" s="104"/>
      <c r="H68" s="104">
        <f>SUM(H6:H67)</f>
        <v>0</v>
      </c>
      <c r="I68" s="100">
        <f>SUM(I6:I67)</f>
        <v>0</v>
      </c>
      <c r="J68" s="31"/>
    </row>
    <row r="69" spans="1:10" ht="15.75" customHeight="1">
      <c r="A69" s="34" t="e">
        <f>#REF!&amp;#REF!</f>
        <v>#REF!</v>
      </c>
      <c r="B69" s="34"/>
      <c r="I69" s="19" t="e">
        <f>"评估人员："&amp;#REF!</f>
        <v>#REF!</v>
      </c>
    </row>
    <row r="70" spans="1:10" ht="15.75" customHeight="1">
      <c r="A70" s="34" t="e">
        <f>CONCATENATE(#REF!,#REF!,#REF!,#REF!,#REF!,#REF!,#REF!)</f>
        <v>#REF!</v>
      </c>
      <c r="B70" s="34"/>
    </row>
    <row r="72" spans="1:10" ht="15.75" customHeight="1">
      <c r="H72" s="73"/>
    </row>
  </sheetData>
  <mergeCells count="3">
    <mergeCell ref="A2:J2"/>
    <mergeCell ref="A3:J3"/>
    <mergeCell ref="A68:C68"/>
  </mergeCells>
  <phoneticPr fontId="12" type="noConversion"/>
  <hyperlinks>
    <hyperlink ref="A1" location="索引目录!I9" display="返回索引页"/>
    <hyperlink ref="C1" location="流动负债汇总!B9" display="返回"/>
  </hyperlinks>
  <printOptions horizontalCentered="1"/>
  <pageMargins left="0.35433070866141703" right="0.35433070866141703" top="0.78740157480314998" bottom="0.78740157480314998" header="1.02362204724409" footer="0.511811023622047"/>
  <pageSetup paperSize="9" scale="91" fitToHeight="0" orientation="landscape"/>
  <headerFooter alignWithMargins="0">
    <oddHeader>&amp;R&amp;"宋体,常规"&amp;10表&amp;"Times New Roman,常规"5-4
&amp;"宋体,常规"共&amp;"Times New Roman,常规"&amp;N&amp;"宋体,常规"页第&amp;"Times New Roman,常规"&amp;P&amp;"宋体,常规"页</oddHeader>
  </headerFooter>
  <legacyDrawing r:id="rId1"/>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3">
    <pageSetUpPr fitToPage="1"/>
  </sheetPr>
  <dimension ref="A1:J29"/>
  <sheetViews>
    <sheetView workbookViewId="0">
      <selection activeCell="D10" sqref="D10"/>
    </sheetView>
  </sheetViews>
  <sheetFormatPr defaultColWidth="9" defaultRowHeight="15.75" customHeight="1" outlineLevelCol="1"/>
  <cols>
    <col min="1" max="1" width="4.25" style="13" customWidth="1"/>
    <col min="2" max="2" width="12.5" style="13" hidden="1" customWidth="1"/>
    <col min="3" max="3" width="36.625" style="13" customWidth="1"/>
    <col min="4" max="4" width="11" style="13" customWidth="1"/>
    <col min="5" max="5" width="12.375" style="36" customWidth="1"/>
    <col min="6" max="7" width="16.5" style="13" customWidth="1" outlineLevel="1"/>
    <col min="8" max="8" width="16.5" style="13" customWidth="1"/>
    <col min="9" max="9" width="16.5" style="13" customWidth="1" outlineLevel="1"/>
    <col min="10" max="10" width="15.5" style="13" customWidth="1"/>
    <col min="11" max="16384" width="9" style="13"/>
  </cols>
  <sheetData>
    <row r="1" spans="1:10" s="88" customFormat="1">
      <c r="A1" s="15" t="s">
        <v>414</v>
      </c>
      <c r="B1" s="15"/>
      <c r="C1" s="16" t="s">
        <v>452</v>
      </c>
      <c r="D1" s="89"/>
      <c r="E1" s="90"/>
      <c r="F1" s="89"/>
      <c r="G1" s="89"/>
      <c r="H1" s="89"/>
      <c r="I1" s="89"/>
      <c r="J1" s="89"/>
    </row>
    <row r="2" spans="1:10" s="11" customFormat="1" ht="30" customHeight="1">
      <c r="A2" s="607" t="s">
        <v>1143</v>
      </c>
      <c r="B2" s="607"/>
      <c r="C2" s="607"/>
      <c r="D2" s="607"/>
      <c r="E2" s="607"/>
      <c r="F2" s="607"/>
      <c r="G2" s="607"/>
      <c r="H2" s="607"/>
      <c r="I2" s="607"/>
      <c r="J2" s="607"/>
    </row>
    <row r="3" spans="1:10" ht="14.1" customHeight="1">
      <c r="A3" s="608" t="e">
        <f>CONCATENATE(#REF!,#REF!,#REF!,#REF!,#REF!,#REF!,#REF!)</f>
        <v>#REF!</v>
      </c>
      <c r="B3" s="608"/>
      <c r="C3" s="608"/>
      <c r="D3" s="608"/>
      <c r="E3" s="608"/>
      <c r="F3" s="608"/>
      <c r="G3" s="608"/>
      <c r="H3" s="608"/>
      <c r="I3" s="608"/>
      <c r="J3" s="618"/>
    </row>
    <row r="4" spans="1:10" ht="15.75" customHeight="1">
      <c r="A4" s="19" t="e">
        <f>#REF!&amp;#REF!</f>
        <v>#REF!</v>
      </c>
      <c r="B4" s="19"/>
      <c r="J4" s="20" t="s">
        <v>275</v>
      </c>
    </row>
    <row r="5" spans="1:10" s="12" customFormat="1" ht="15.75" customHeight="1">
      <c r="A5" s="21" t="s">
        <v>454</v>
      </c>
      <c r="B5" s="21" t="s">
        <v>1142</v>
      </c>
      <c r="C5" s="21" t="s">
        <v>622</v>
      </c>
      <c r="D5" s="21" t="s">
        <v>637</v>
      </c>
      <c r="E5" s="22" t="s">
        <v>638</v>
      </c>
      <c r="F5" s="23" t="s">
        <v>456</v>
      </c>
      <c r="G5" s="24" t="s">
        <v>582</v>
      </c>
      <c r="H5" s="25" t="s">
        <v>457</v>
      </c>
      <c r="I5" s="21" t="s">
        <v>458</v>
      </c>
      <c r="J5" s="21" t="s">
        <v>583</v>
      </c>
    </row>
    <row r="6" spans="1:10" ht="15.75" customHeight="1">
      <c r="A6" s="21">
        <v>1</v>
      </c>
      <c r="B6" s="21"/>
      <c r="C6" s="91"/>
      <c r="D6" s="92"/>
      <c r="E6" s="93"/>
      <c r="F6" s="94"/>
      <c r="G6" s="95"/>
      <c r="H6" s="30"/>
      <c r="I6" s="30"/>
      <c r="J6" s="31"/>
    </row>
    <row r="7" spans="1:10" ht="15.75" customHeight="1">
      <c r="A7" s="21"/>
      <c r="B7" s="21"/>
      <c r="C7" s="91"/>
      <c r="D7" s="92"/>
      <c r="E7" s="93"/>
      <c r="F7" s="94"/>
      <c r="G7" s="95"/>
      <c r="H7" s="30"/>
      <c r="I7" s="30"/>
      <c r="J7" s="31"/>
    </row>
    <row r="8" spans="1:10" ht="15.75" customHeight="1">
      <c r="A8" s="21"/>
      <c r="B8" s="21"/>
      <c r="C8" s="96"/>
      <c r="D8" s="48"/>
      <c r="E8" s="22"/>
      <c r="F8" s="97"/>
      <c r="G8" s="95"/>
      <c r="H8" s="30"/>
      <c r="I8" s="30"/>
      <c r="J8" s="31"/>
    </row>
    <row r="9" spans="1:10" ht="15.75" customHeight="1">
      <c r="A9" s="21"/>
      <c r="B9" s="21"/>
      <c r="C9" s="96"/>
      <c r="D9" s="48"/>
      <c r="E9" s="22"/>
      <c r="F9" s="97"/>
      <c r="G9" s="95"/>
      <c r="H9" s="30"/>
      <c r="I9" s="30"/>
      <c r="J9" s="31"/>
    </row>
    <row r="10" spans="1:10" ht="15.75" customHeight="1">
      <c r="A10" s="21"/>
      <c r="B10" s="21"/>
      <c r="C10" s="96"/>
      <c r="D10" s="48"/>
      <c r="E10" s="22"/>
      <c r="F10" s="97"/>
      <c r="G10" s="95"/>
      <c r="H10" s="30"/>
      <c r="I10" s="30"/>
      <c r="J10" s="31"/>
    </row>
    <row r="11" spans="1:10" ht="15.75" customHeight="1">
      <c r="A11" s="21"/>
      <c r="B11" s="21"/>
      <c r="C11" s="96"/>
      <c r="D11" s="48"/>
      <c r="E11" s="22"/>
      <c r="F11" s="97"/>
      <c r="G11" s="95"/>
      <c r="H11" s="30"/>
      <c r="I11" s="30"/>
      <c r="J11" s="31"/>
    </row>
    <row r="12" spans="1:10" ht="15.75" customHeight="1">
      <c r="A12" s="21"/>
      <c r="B12" s="21"/>
      <c r="C12" s="96"/>
      <c r="D12" s="48"/>
      <c r="E12" s="22"/>
      <c r="F12" s="97"/>
      <c r="G12" s="95"/>
      <c r="H12" s="30"/>
      <c r="I12" s="30"/>
      <c r="J12" s="31"/>
    </row>
    <row r="13" spans="1:10" ht="15.75" customHeight="1">
      <c r="A13" s="21"/>
      <c r="B13" s="21"/>
      <c r="C13" s="96"/>
      <c r="D13" s="48"/>
      <c r="E13" s="22"/>
      <c r="F13" s="97"/>
      <c r="G13" s="95"/>
      <c r="H13" s="30"/>
      <c r="I13" s="30"/>
      <c r="J13" s="31"/>
    </row>
    <row r="14" spans="1:10" ht="15.75" customHeight="1">
      <c r="A14" s="21"/>
      <c r="B14" s="21"/>
      <c r="C14" s="96"/>
      <c r="D14" s="48"/>
      <c r="E14" s="22"/>
      <c r="F14" s="97"/>
      <c r="G14" s="95"/>
      <c r="H14" s="30"/>
      <c r="I14" s="30"/>
      <c r="J14" s="31"/>
    </row>
    <row r="15" spans="1:10" ht="15.75" customHeight="1">
      <c r="A15" s="21"/>
      <c r="B15" s="21"/>
      <c r="C15" s="96"/>
      <c r="D15" s="48"/>
      <c r="E15" s="22"/>
      <c r="F15" s="97"/>
      <c r="G15" s="95"/>
      <c r="H15" s="30"/>
      <c r="I15" s="30"/>
      <c r="J15" s="31"/>
    </row>
    <row r="16" spans="1:10" ht="15.75" customHeight="1">
      <c r="A16" s="21"/>
      <c r="B16" s="21"/>
      <c r="C16" s="96"/>
      <c r="D16" s="48"/>
      <c r="E16" s="22"/>
      <c r="F16" s="97"/>
      <c r="G16" s="95"/>
      <c r="H16" s="30"/>
      <c r="I16" s="30"/>
      <c r="J16" s="31"/>
    </row>
    <row r="17" spans="1:10" ht="15.75" customHeight="1">
      <c r="A17" s="21"/>
      <c r="B17" s="21"/>
      <c r="C17" s="96"/>
      <c r="D17" s="48"/>
      <c r="E17" s="22"/>
      <c r="F17" s="97"/>
      <c r="G17" s="95"/>
      <c r="H17" s="30"/>
      <c r="I17" s="30"/>
      <c r="J17" s="31"/>
    </row>
    <row r="18" spans="1:10" ht="15.75" customHeight="1">
      <c r="A18" s="21"/>
      <c r="B18" s="21"/>
      <c r="C18" s="96"/>
      <c r="D18" s="48"/>
      <c r="E18" s="22"/>
      <c r="F18" s="97"/>
      <c r="G18" s="95"/>
      <c r="H18" s="30"/>
      <c r="I18" s="30"/>
      <c r="J18" s="31"/>
    </row>
    <row r="19" spans="1:10" ht="15.75" customHeight="1">
      <c r="A19" s="21"/>
      <c r="B19" s="21"/>
      <c r="C19" s="96"/>
      <c r="D19" s="48"/>
      <c r="E19" s="22"/>
      <c r="F19" s="97"/>
      <c r="G19" s="95"/>
      <c r="H19" s="30"/>
      <c r="I19" s="30"/>
      <c r="J19" s="31"/>
    </row>
    <row r="20" spans="1:10" ht="15.75" customHeight="1">
      <c r="A20" s="21"/>
      <c r="B20" s="21"/>
      <c r="C20" s="96"/>
      <c r="D20" s="48"/>
      <c r="E20" s="22"/>
      <c r="F20" s="97"/>
      <c r="G20" s="95"/>
      <c r="H20" s="30"/>
      <c r="I20" s="30"/>
      <c r="J20" s="31"/>
    </row>
    <row r="21" spans="1:10" ht="15.75" customHeight="1">
      <c r="A21" s="21"/>
      <c r="B21" s="21"/>
      <c r="C21" s="96"/>
      <c r="D21" s="48"/>
      <c r="E21" s="22"/>
      <c r="F21" s="97"/>
      <c r="G21" s="95"/>
      <c r="H21" s="30"/>
      <c r="I21" s="30"/>
      <c r="J21" s="31"/>
    </row>
    <row r="22" spans="1:10" ht="15.75" customHeight="1">
      <c r="A22" s="21"/>
      <c r="B22" s="21"/>
      <c r="C22" s="96"/>
      <c r="D22" s="48"/>
      <c r="E22" s="22"/>
      <c r="F22" s="97"/>
      <c r="G22" s="95"/>
      <c r="H22" s="30"/>
      <c r="I22" s="30"/>
      <c r="J22" s="31"/>
    </row>
    <row r="23" spans="1:10" ht="15.75" customHeight="1">
      <c r="A23" s="21"/>
      <c r="B23" s="21"/>
      <c r="C23" s="96"/>
      <c r="D23" s="48"/>
      <c r="E23" s="22"/>
      <c r="F23" s="97"/>
      <c r="G23" s="95"/>
      <c r="H23" s="30"/>
      <c r="I23" s="30"/>
      <c r="J23" s="31"/>
    </row>
    <row r="24" spans="1:10" ht="15.75" customHeight="1">
      <c r="A24" s="21"/>
      <c r="B24" s="21"/>
      <c r="C24" s="96"/>
      <c r="D24" s="48"/>
      <c r="E24" s="22"/>
      <c r="F24" s="97"/>
      <c r="G24" s="95"/>
      <c r="H24" s="30"/>
      <c r="I24" s="30"/>
      <c r="J24" s="31"/>
    </row>
    <row r="25" spans="1:10" ht="15.75" customHeight="1">
      <c r="A25" s="21"/>
      <c r="B25" s="21"/>
      <c r="C25" s="96"/>
      <c r="D25" s="48"/>
      <c r="E25" s="22"/>
      <c r="F25" s="97"/>
      <c r="G25" s="95"/>
      <c r="H25" s="30"/>
      <c r="I25" s="30"/>
      <c r="J25" s="31"/>
    </row>
    <row r="26" spans="1:10" ht="15.75" customHeight="1">
      <c r="A26" s="21"/>
      <c r="B26" s="21"/>
      <c r="C26" s="96"/>
      <c r="D26" s="48"/>
      <c r="E26" s="22"/>
      <c r="F26" s="97"/>
      <c r="G26" s="95"/>
      <c r="H26" s="30"/>
      <c r="I26" s="30"/>
      <c r="J26" s="31"/>
    </row>
    <row r="27" spans="1:10" ht="15.75" customHeight="1">
      <c r="A27" s="619" t="s">
        <v>1138</v>
      </c>
      <c r="B27" s="621"/>
      <c r="C27" s="620"/>
      <c r="D27" s="48"/>
      <c r="E27" s="22"/>
      <c r="F27" s="27">
        <f>SUM(F6:F26)</f>
        <v>0</v>
      </c>
      <c r="G27" s="28"/>
      <c r="H27" s="29">
        <f>SUM(H6:H26)</f>
        <v>0</v>
      </c>
      <c r="I27" s="29">
        <f>SUM(I6:I26)</f>
        <v>0</v>
      </c>
      <c r="J27" s="31"/>
    </row>
    <row r="28" spans="1:10" ht="15.75" customHeight="1">
      <c r="A28" s="34" t="e">
        <f>#REF!&amp;#REF!</f>
        <v>#REF!</v>
      </c>
      <c r="B28" s="34"/>
      <c r="I28" s="19" t="e">
        <f>"评估人员："&amp;#REF!</f>
        <v>#REF!</v>
      </c>
    </row>
    <row r="29" spans="1:10" ht="15.75" customHeight="1">
      <c r="A29" s="34" t="e">
        <f>CONCATENATE(#REF!,#REF!,#REF!,#REF!,#REF!,#REF!,#REF!)</f>
        <v>#REF!</v>
      </c>
      <c r="B29" s="34"/>
    </row>
  </sheetData>
  <mergeCells count="3">
    <mergeCell ref="A2:J2"/>
    <mergeCell ref="A3:J3"/>
    <mergeCell ref="A27:C27"/>
  </mergeCells>
  <phoneticPr fontId="12" type="noConversion"/>
  <dataValidations count="4">
    <dataValidation allowBlank="1" showInputMessage="1" showErrorMessage="1" promptTitle="预提费用明细" prompt="按帐簿上明细帐户名称逐个列示,_x000a_行数不够, 在n)行前插入." sqref="C6:C7"/>
    <dataValidation type="list" allowBlank="1" showInputMessage="1" showErrorMessage="1" sqref="D6:D7">
      <formula1>$N$8:$N$14</formula1>
    </dataValidation>
    <dataValidation type="date" allowBlank="1" showInputMessage="1" showErrorMessage="1" errorTitle="日期出错" error="日期输入错误,_x000a_格式: 年-月-日" promptTitle="发生日期" prompt="末笔预收发生日期_x000a_输入格式: 年-月-日" sqref="E6:E7">
      <formula1>1</formula1>
      <formula2>$D$2</formula2>
    </dataValidation>
    <dataValidation type="decimal" operator="greaterThanOrEqual" allowBlank="1" showInputMessage="1" showErrorMessage="1" errorTitle="红字" error="若余额小于零, 须手工重分类到&quot;应收款项&quot;" sqref="F6:F7">
      <formula1>0</formula1>
    </dataValidation>
  </dataValidations>
  <hyperlinks>
    <hyperlink ref="A1" location="索引目录!I10" display="返回索引页"/>
    <hyperlink ref="C1" location="流动负债汇总!B10" display="返回"/>
  </hyperlinks>
  <printOptions horizontalCentered="1"/>
  <pageMargins left="0.35433070866141703" right="0.35433070866141703" top="0.78740157480314998" bottom="0.78740157480314998" header="1.0629921259842501" footer="0.511811023622047"/>
  <pageSetup paperSize="9" scale="90" fitToHeight="0" orientation="landscape"/>
  <headerFooter alignWithMargins="0">
    <oddHeader>&amp;R&amp;"宋体,常规"&amp;10表&amp;"Times New Roman,常规"5-5
&amp;"宋体,常规"共&amp;"Times New Roman,常规"&amp;N&amp;"宋体,常规"页第&amp;"Times New Roman,常规"&amp;P&amp;"宋体,常规"页</oddHeader>
  </headerFooter>
  <legacy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5">
    <pageSetUpPr fitToPage="1"/>
  </sheetPr>
  <dimension ref="A1:H36"/>
  <sheetViews>
    <sheetView workbookViewId="0">
      <selection activeCell="D10" sqref="D10"/>
    </sheetView>
  </sheetViews>
  <sheetFormatPr defaultColWidth="9" defaultRowHeight="15.75" customHeight="1" outlineLevelCol="1"/>
  <cols>
    <col min="1" max="1" width="6.375" style="13" customWidth="1"/>
    <col min="2" max="2" width="28.5" style="13" customWidth="1"/>
    <col min="3" max="3" width="12.5" style="14" customWidth="1"/>
    <col min="4" max="5" width="19.375" style="13" customWidth="1" outlineLevel="1"/>
    <col min="6" max="6" width="19.375" style="13" customWidth="1"/>
    <col min="7" max="7" width="19.375" style="13" customWidth="1" outlineLevel="1"/>
    <col min="8" max="8" width="18.125" style="13" customWidth="1"/>
    <col min="9" max="16384" width="9" style="13"/>
  </cols>
  <sheetData>
    <row r="1" spans="1:8">
      <c r="A1" s="15" t="s">
        <v>414</v>
      </c>
      <c r="B1" s="16" t="s">
        <v>452</v>
      </c>
      <c r="C1" s="17"/>
      <c r="D1" s="18"/>
      <c r="E1" s="18"/>
      <c r="F1" s="18"/>
      <c r="G1" s="18"/>
      <c r="H1" s="18"/>
    </row>
    <row r="2" spans="1:8" s="11" customFormat="1" ht="30" customHeight="1">
      <c r="A2" s="607" t="s">
        <v>1144</v>
      </c>
      <c r="B2" s="607"/>
      <c r="C2" s="607"/>
      <c r="D2" s="607"/>
      <c r="E2" s="607"/>
      <c r="F2" s="607"/>
      <c r="G2" s="607"/>
      <c r="H2" s="607"/>
    </row>
    <row r="3" spans="1:8" ht="14.1" customHeight="1">
      <c r="A3" s="608" t="e">
        <f>CONCATENATE(#REF!,#REF!,#REF!,#REF!,#REF!,#REF!,#REF!)</f>
        <v>#REF!</v>
      </c>
      <c r="B3" s="608"/>
      <c r="C3" s="608"/>
      <c r="D3" s="608"/>
      <c r="E3" s="608"/>
      <c r="F3" s="608"/>
      <c r="G3" s="608"/>
      <c r="H3" s="608"/>
    </row>
    <row r="4" spans="1:8" ht="15.75" customHeight="1">
      <c r="A4" s="19" t="e">
        <f>#REF!&amp;#REF!</f>
        <v>#REF!</v>
      </c>
      <c r="H4" s="20" t="s">
        <v>275</v>
      </c>
    </row>
    <row r="5" spans="1:8" s="12" customFormat="1" ht="15.75" customHeight="1">
      <c r="A5" s="21" t="s">
        <v>454</v>
      </c>
      <c r="B5" s="21" t="s">
        <v>744</v>
      </c>
      <c r="C5" s="22" t="s">
        <v>638</v>
      </c>
      <c r="D5" s="23" t="s">
        <v>456</v>
      </c>
      <c r="E5" s="24" t="s">
        <v>582</v>
      </c>
      <c r="F5" s="25" t="s">
        <v>457</v>
      </c>
      <c r="G5" s="21" t="s">
        <v>458</v>
      </c>
      <c r="H5" s="21" t="s">
        <v>583</v>
      </c>
    </row>
    <row r="6" spans="1:8" ht="15.75" customHeight="1">
      <c r="A6" s="21">
        <v>1</v>
      </c>
      <c r="B6" s="83"/>
      <c r="C6" s="54"/>
      <c r="D6" s="27"/>
      <c r="E6" s="29"/>
      <c r="F6" s="29"/>
      <c r="G6" s="84"/>
      <c r="H6" s="31"/>
    </row>
    <row r="7" spans="1:8" ht="15.75" customHeight="1">
      <c r="A7" s="21"/>
      <c r="B7" s="83"/>
      <c r="C7" s="54"/>
      <c r="D7" s="27"/>
      <c r="E7" s="29"/>
      <c r="F7" s="29"/>
      <c r="G7" s="84"/>
      <c r="H7" s="31"/>
    </row>
    <row r="8" spans="1:8" ht="15.75" customHeight="1">
      <c r="A8" s="21"/>
      <c r="B8" s="26"/>
      <c r="C8" s="22"/>
      <c r="D8" s="27"/>
      <c r="E8" s="29"/>
      <c r="F8" s="29"/>
      <c r="G8" s="84"/>
      <c r="H8" s="31"/>
    </row>
    <row r="9" spans="1:8" ht="15.75" customHeight="1">
      <c r="A9" s="21"/>
      <c r="B9" s="26"/>
      <c r="C9" s="22"/>
      <c r="D9" s="27"/>
      <c r="E9" s="29"/>
      <c r="F9" s="29"/>
      <c r="G9" s="84"/>
      <c r="H9" s="31"/>
    </row>
    <row r="10" spans="1:8" ht="15.75" customHeight="1">
      <c r="A10" s="21"/>
      <c r="B10" s="26"/>
      <c r="C10" s="22"/>
      <c r="D10" s="27"/>
      <c r="E10" s="29"/>
      <c r="F10" s="29"/>
      <c r="G10" s="84"/>
      <c r="H10" s="31"/>
    </row>
    <row r="11" spans="1:8" ht="15.75" customHeight="1">
      <c r="A11" s="21"/>
      <c r="B11" s="59"/>
      <c r="C11" s="22"/>
      <c r="D11" s="27"/>
      <c r="E11" s="29"/>
      <c r="F11" s="29"/>
      <c r="G11" s="84"/>
      <c r="H11" s="31"/>
    </row>
    <row r="12" spans="1:8" ht="15.75" customHeight="1">
      <c r="A12" s="21"/>
      <c r="B12" s="26"/>
      <c r="C12" s="22"/>
      <c r="D12" s="27"/>
      <c r="E12" s="29"/>
      <c r="F12" s="29"/>
      <c r="G12" s="84"/>
      <c r="H12" s="31"/>
    </row>
    <row r="13" spans="1:8" ht="15.75" customHeight="1">
      <c r="A13" s="21"/>
      <c r="B13" s="26"/>
      <c r="C13" s="22"/>
      <c r="D13" s="27"/>
      <c r="E13" s="29"/>
      <c r="F13" s="29"/>
      <c r="G13" s="84"/>
      <c r="H13" s="31"/>
    </row>
    <row r="14" spans="1:8" ht="15.75" customHeight="1">
      <c r="A14" s="21"/>
      <c r="B14" s="26"/>
      <c r="C14" s="22"/>
      <c r="D14" s="27"/>
      <c r="E14" s="29"/>
      <c r="F14" s="29"/>
      <c r="G14" s="84"/>
      <c r="H14" s="31"/>
    </row>
    <row r="15" spans="1:8" ht="15.75" customHeight="1">
      <c r="A15" s="21"/>
      <c r="B15" s="26"/>
      <c r="C15" s="22"/>
      <c r="D15" s="27"/>
      <c r="E15" s="29"/>
      <c r="F15" s="29"/>
      <c r="G15" s="84"/>
      <c r="H15" s="31"/>
    </row>
    <row r="16" spans="1:8" ht="15.75" customHeight="1">
      <c r="A16" s="21"/>
      <c r="B16" s="26"/>
      <c r="C16" s="22"/>
      <c r="D16" s="27"/>
      <c r="E16" s="29"/>
      <c r="F16" s="29"/>
      <c r="G16" s="84"/>
      <c r="H16" s="31"/>
    </row>
    <row r="17" spans="1:8" ht="15.75" customHeight="1">
      <c r="A17" s="21"/>
      <c r="B17" s="26"/>
      <c r="C17" s="22"/>
      <c r="D17" s="27"/>
      <c r="E17" s="29"/>
      <c r="F17" s="29"/>
      <c r="G17" s="84"/>
      <c r="H17" s="31"/>
    </row>
    <row r="18" spans="1:8" ht="15.75" customHeight="1">
      <c r="A18" s="21"/>
      <c r="B18" s="26"/>
      <c r="C18" s="22"/>
      <c r="D18" s="27"/>
      <c r="E18" s="29"/>
      <c r="F18" s="29"/>
      <c r="G18" s="84"/>
      <c r="H18" s="31"/>
    </row>
    <row r="19" spans="1:8" ht="15.75" customHeight="1">
      <c r="A19" s="21"/>
      <c r="B19" s="26"/>
      <c r="C19" s="22"/>
      <c r="D19" s="27"/>
      <c r="E19" s="29"/>
      <c r="F19" s="29"/>
      <c r="G19" s="84"/>
      <c r="H19" s="31"/>
    </row>
    <row r="20" spans="1:8" ht="15.75" customHeight="1">
      <c r="A20" s="21"/>
      <c r="B20" s="26"/>
      <c r="C20" s="22"/>
      <c r="D20" s="27"/>
      <c r="E20" s="29"/>
      <c r="F20" s="29"/>
      <c r="G20" s="84"/>
      <c r="H20" s="31"/>
    </row>
    <row r="21" spans="1:8" ht="15.75" customHeight="1">
      <c r="A21" s="21"/>
      <c r="B21" s="26"/>
      <c r="C21" s="22"/>
      <c r="D21" s="27"/>
      <c r="E21" s="29"/>
      <c r="F21" s="29"/>
      <c r="G21" s="84"/>
      <c r="H21" s="31"/>
    </row>
    <row r="22" spans="1:8" ht="15.75" customHeight="1">
      <c r="A22" s="21"/>
      <c r="B22" s="26"/>
      <c r="C22" s="22"/>
      <c r="D22" s="27"/>
      <c r="E22" s="29"/>
      <c r="F22" s="29"/>
      <c r="G22" s="84"/>
      <c r="H22" s="31"/>
    </row>
    <row r="23" spans="1:8" ht="15.75" customHeight="1">
      <c r="A23" s="21"/>
      <c r="B23" s="26"/>
      <c r="C23" s="22"/>
      <c r="D23" s="27"/>
      <c r="E23" s="29"/>
      <c r="F23" s="29"/>
      <c r="G23" s="84"/>
      <c r="H23" s="31"/>
    </row>
    <row r="24" spans="1:8" ht="15.75" customHeight="1">
      <c r="A24" s="21"/>
      <c r="B24" s="26"/>
      <c r="C24" s="22"/>
      <c r="D24" s="27"/>
      <c r="E24" s="29"/>
      <c r="F24" s="29"/>
      <c r="G24" s="84"/>
      <c r="H24" s="31"/>
    </row>
    <row r="25" spans="1:8" ht="15.75" customHeight="1">
      <c r="A25" s="21"/>
      <c r="B25" s="71"/>
      <c r="C25" s="22"/>
      <c r="D25" s="27"/>
      <c r="E25" s="29"/>
      <c r="F25" s="29"/>
      <c r="G25" s="84"/>
      <c r="H25" s="31"/>
    </row>
    <row r="26" spans="1:8" ht="15.75" customHeight="1">
      <c r="A26" s="32"/>
      <c r="B26" s="71"/>
      <c r="C26" s="22"/>
      <c r="D26" s="27"/>
      <c r="E26" s="29"/>
      <c r="F26" s="29"/>
      <c r="G26" s="84"/>
      <c r="H26" s="31"/>
    </row>
    <row r="27" spans="1:8" ht="15.75" customHeight="1">
      <c r="A27" s="619" t="s">
        <v>1145</v>
      </c>
      <c r="B27" s="620"/>
      <c r="C27" s="22"/>
      <c r="D27" s="27">
        <f>SUM(D6:D26)</f>
        <v>0</v>
      </c>
      <c r="E27" s="85">
        <f>SUM(E6:E26)</f>
        <v>0</v>
      </c>
      <c r="F27" s="85">
        <f>SUM(F6:F26)</f>
        <v>0</v>
      </c>
      <c r="G27" s="85">
        <f>SUM(G6:G26)</f>
        <v>0</v>
      </c>
      <c r="H27" s="31"/>
    </row>
    <row r="28" spans="1:8" ht="15.75" customHeight="1">
      <c r="A28" s="34" t="e">
        <f>#REF!&amp;#REF!</f>
        <v>#REF!</v>
      </c>
      <c r="G28" s="19" t="e">
        <f>"评估人员："&amp;#REF!</f>
        <v>#REF!</v>
      </c>
    </row>
    <row r="29" spans="1:8" ht="15.75" customHeight="1">
      <c r="A29" s="34" t="e">
        <f>CONCATENATE(#REF!,#REF!,#REF!,#REF!,#REF!,#REF!,#REF!)</f>
        <v>#REF!</v>
      </c>
    </row>
    <row r="30" spans="1:8" ht="15.75" customHeight="1">
      <c r="D30" s="86"/>
      <c r="E30" s="87"/>
      <c r="F30" s="87"/>
    </row>
    <row r="31" spans="1:8" ht="15.75" customHeight="1">
      <c r="D31" s="86"/>
      <c r="E31" s="87"/>
      <c r="F31" s="87"/>
    </row>
    <row r="32" spans="1:8" ht="15.75" customHeight="1">
      <c r="D32" s="86"/>
      <c r="E32" s="87"/>
      <c r="F32" s="87"/>
    </row>
    <row r="33" spans="4:6" ht="15.75" customHeight="1">
      <c r="D33" s="86"/>
      <c r="E33" s="87"/>
      <c r="F33" s="87"/>
    </row>
    <row r="34" spans="4:6" ht="15.75" customHeight="1">
      <c r="D34" s="86"/>
      <c r="E34" s="87"/>
      <c r="F34" s="87"/>
    </row>
    <row r="35" spans="4:6" ht="15.75" customHeight="1">
      <c r="D35" s="86"/>
      <c r="E35" s="87"/>
      <c r="F35" s="87"/>
    </row>
    <row r="36" spans="4:6" ht="15.75" customHeight="1">
      <c r="D36" s="86"/>
      <c r="E36" s="87"/>
      <c r="F36" s="87"/>
    </row>
  </sheetData>
  <mergeCells count="3">
    <mergeCell ref="A2:H2"/>
    <mergeCell ref="A3:H3"/>
    <mergeCell ref="A27:B27"/>
  </mergeCells>
  <phoneticPr fontId="12" type="noConversion"/>
  <hyperlinks>
    <hyperlink ref="A1" location="索引目录!I11" display="返回索引页"/>
    <hyperlink ref="B1" location="流动负债汇总!B11" display="返回"/>
  </hyperlinks>
  <printOptions horizontalCentered="1"/>
  <pageMargins left="0.35433070866141703" right="0.35433070866141703" top="0.78740157480314998" bottom="0.78740157480314998" header="1.02362204724409" footer="0.511811023622047"/>
  <pageSetup paperSize="9" scale="92" fitToHeight="0" orientation="landscape"/>
  <headerFooter alignWithMargins="0">
    <oddHeader>&amp;R&amp;"宋体,常规"&amp;10表&amp;"Times New Roman,常规"5-6
&amp;"宋体,常规"共&amp;"Times New Roman,常规"&amp;N&amp;"宋体,常规"页第&amp;"Times New Roman,常规"&amp;P&amp;"宋体,常规"页</oddHeader>
  </headerFooter>
  <legacyDrawing r:id="rId1"/>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7">
    <pageSetUpPr fitToPage="1"/>
  </sheetPr>
  <dimension ref="A1:L29"/>
  <sheetViews>
    <sheetView workbookViewId="0">
      <selection activeCell="D10" sqref="D10"/>
    </sheetView>
  </sheetViews>
  <sheetFormatPr defaultColWidth="9" defaultRowHeight="15.75" customHeight="1" outlineLevelCol="1"/>
  <cols>
    <col min="1" max="1" width="7" style="13" customWidth="1"/>
    <col min="2" max="2" width="12" style="13" customWidth="1"/>
    <col min="3" max="3" width="8.25" style="14" customWidth="1"/>
    <col min="4" max="4" width="18.75" style="13" customWidth="1"/>
    <col min="5" max="6" width="16.875" style="13" customWidth="1" outlineLevel="1"/>
    <col min="7" max="7" width="16.875" style="13" customWidth="1"/>
    <col min="8" max="8" width="16.875" style="13" customWidth="1" outlineLevel="1"/>
    <col min="9" max="9" width="14.875" style="13" customWidth="1"/>
    <col min="10" max="16384" width="9" style="13"/>
  </cols>
  <sheetData>
    <row r="1" spans="1:12">
      <c r="A1" s="15" t="s">
        <v>414</v>
      </c>
      <c r="B1" s="16" t="s">
        <v>452</v>
      </c>
      <c r="C1" s="17"/>
      <c r="D1" s="18"/>
      <c r="E1" s="18"/>
      <c r="F1" s="18"/>
      <c r="G1" s="18"/>
      <c r="H1" s="18"/>
      <c r="I1" s="18"/>
    </row>
    <row r="2" spans="1:12" s="11" customFormat="1" ht="30" customHeight="1">
      <c r="A2" s="607" t="s">
        <v>1146</v>
      </c>
      <c r="B2" s="607"/>
      <c r="C2" s="607"/>
      <c r="D2" s="607"/>
      <c r="E2" s="607"/>
      <c r="F2" s="607"/>
      <c r="G2" s="607"/>
      <c r="H2" s="607"/>
      <c r="I2" s="607"/>
    </row>
    <row r="3" spans="1:12" ht="14.1" customHeight="1">
      <c r="A3" s="608" t="e">
        <f>CONCATENATE(#REF!,#REF!,#REF!,#REF!,#REF!,#REF!,#REF!)</f>
        <v>#REF!</v>
      </c>
      <c r="B3" s="608"/>
      <c r="C3" s="608"/>
      <c r="D3" s="608"/>
      <c r="E3" s="608"/>
      <c r="F3" s="608"/>
      <c r="G3" s="608"/>
      <c r="H3" s="608"/>
      <c r="I3" s="618"/>
    </row>
    <row r="4" spans="1:12" ht="15.75" customHeight="1">
      <c r="A4" s="19" t="e">
        <f>#REF!&amp;#REF!</f>
        <v>#REF!</v>
      </c>
      <c r="I4" s="20" t="s">
        <v>275</v>
      </c>
    </row>
    <row r="5" spans="1:12" s="12" customFormat="1" ht="15.75" customHeight="1">
      <c r="A5" s="21" t="s">
        <v>454</v>
      </c>
      <c r="B5" s="21" t="s">
        <v>1147</v>
      </c>
      <c r="C5" s="22" t="s">
        <v>638</v>
      </c>
      <c r="D5" s="21" t="s">
        <v>1148</v>
      </c>
      <c r="E5" s="23" t="s">
        <v>456</v>
      </c>
      <c r="F5" s="24" t="s">
        <v>582</v>
      </c>
      <c r="G5" s="25" t="s">
        <v>457</v>
      </c>
      <c r="H5" s="21" t="s">
        <v>458</v>
      </c>
      <c r="I5" s="21" t="s">
        <v>583</v>
      </c>
    </row>
    <row r="6" spans="1:12" ht="15.75" customHeight="1">
      <c r="A6" s="21"/>
      <c r="B6" s="78"/>
      <c r="C6" s="22"/>
      <c r="D6" s="78"/>
      <c r="E6" s="27"/>
      <c r="F6" s="29"/>
      <c r="G6" s="29"/>
      <c r="H6" s="30"/>
      <c r="I6" s="31"/>
    </row>
    <row r="7" spans="1:12" ht="15.75" customHeight="1">
      <c r="A7" s="21"/>
      <c r="B7" s="59"/>
      <c r="C7" s="22"/>
      <c r="D7" s="59"/>
      <c r="E7" s="27"/>
      <c r="F7" s="29"/>
      <c r="G7" s="29"/>
      <c r="H7" s="30"/>
      <c r="I7" s="31"/>
      <c r="L7" s="79"/>
    </row>
    <row r="8" spans="1:12" ht="15.75" customHeight="1">
      <c r="A8" s="21"/>
      <c r="B8" s="59"/>
      <c r="C8" s="22"/>
      <c r="D8" s="59"/>
      <c r="E8" s="27"/>
      <c r="F8" s="29"/>
      <c r="G8" s="29"/>
      <c r="H8" s="30"/>
      <c r="I8" s="31"/>
      <c r="L8" s="79"/>
    </row>
    <row r="9" spans="1:12" ht="15.75" customHeight="1">
      <c r="A9" s="21"/>
      <c r="B9" s="26"/>
      <c r="C9" s="22"/>
      <c r="D9" s="59"/>
      <c r="E9" s="27"/>
      <c r="F9" s="29"/>
      <c r="G9" s="29"/>
      <c r="H9" s="30"/>
      <c r="I9" s="31"/>
      <c r="L9" s="79"/>
    </row>
    <row r="10" spans="1:12" ht="15.75" customHeight="1">
      <c r="A10" s="21"/>
      <c r="B10" s="26"/>
      <c r="C10" s="22"/>
      <c r="D10" s="59"/>
      <c r="E10" s="27"/>
      <c r="F10" s="29"/>
      <c r="G10" s="29"/>
      <c r="H10" s="30"/>
      <c r="I10" s="31"/>
      <c r="L10" s="79"/>
    </row>
    <row r="11" spans="1:12" ht="15.75" customHeight="1">
      <c r="A11" s="21"/>
      <c r="B11" s="26"/>
      <c r="C11" s="22"/>
      <c r="D11" s="59"/>
      <c r="E11" s="27"/>
      <c r="F11" s="29"/>
      <c r="G11" s="29"/>
      <c r="H11" s="30"/>
      <c r="I11" s="31"/>
      <c r="L11" s="79"/>
    </row>
    <row r="12" spans="1:12" ht="15.75" customHeight="1">
      <c r="A12" s="21"/>
      <c r="B12" s="26"/>
      <c r="C12" s="22"/>
      <c r="D12" s="59"/>
      <c r="E12" s="27"/>
      <c r="F12" s="29"/>
      <c r="G12" s="29"/>
      <c r="H12" s="30"/>
      <c r="I12" s="31"/>
      <c r="L12" s="79"/>
    </row>
    <row r="13" spans="1:12" ht="15.75" customHeight="1">
      <c r="A13" s="21"/>
      <c r="B13" s="26"/>
      <c r="C13" s="22"/>
      <c r="D13" s="59"/>
      <c r="E13" s="27"/>
      <c r="F13" s="29"/>
      <c r="G13" s="29"/>
      <c r="H13" s="30"/>
      <c r="I13" s="31"/>
    </row>
    <row r="14" spans="1:12" ht="15.75" customHeight="1">
      <c r="A14" s="21"/>
      <c r="B14" s="26"/>
      <c r="C14" s="22"/>
      <c r="D14" s="59"/>
      <c r="E14" s="27"/>
      <c r="F14" s="29"/>
      <c r="G14" s="29"/>
      <c r="H14" s="30"/>
      <c r="I14" s="31"/>
    </row>
    <row r="15" spans="1:12" ht="15.75" customHeight="1">
      <c r="A15" s="21"/>
      <c r="B15" s="59"/>
      <c r="C15" s="22"/>
      <c r="D15" s="59"/>
      <c r="E15" s="27"/>
      <c r="F15" s="29"/>
      <c r="G15" s="29"/>
      <c r="H15" s="30"/>
      <c r="I15" s="31"/>
    </row>
    <row r="16" spans="1:12" ht="15.75" customHeight="1">
      <c r="A16" s="21"/>
      <c r="B16" s="71"/>
      <c r="C16" s="22"/>
      <c r="D16" s="80"/>
      <c r="E16" s="27"/>
      <c r="F16" s="29"/>
      <c r="G16" s="29"/>
      <c r="H16" s="30"/>
      <c r="I16" s="31"/>
    </row>
    <row r="17" spans="1:12" ht="15.75" customHeight="1">
      <c r="A17" s="21"/>
      <c r="B17" s="26"/>
      <c r="C17" s="22"/>
      <c r="D17" s="81"/>
      <c r="E17" s="27"/>
      <c r="F17" s="29"/>
      <c r="G17" s="29"/>
      <c r="H17" s="30"/>
      <c r="I17" s="31"/>
    </row>
    <row r="18" spans="1:12" ht="15.75" customHeight="1">
      <c r="A18" s="21"/>
      <c r="B18" s="26"/>
      <c r="C18" s="22"/>
      <c r="D18" s="81"/>
      <c r="E18" s="27"/>
      <c r="F18" s="29"/>
      <c r="G18" s="29"/>
      <c r="H18" s="30"/>
      <c r="I18" s="31"/>
      <c r="L18" s="79"/>
    </row>
    <row r="19" spans="1:12" ht="15.75" customHeight="1">
      <c r="A19" s="21"/>
      <c r="B19" s="26"/>
      <c r="C19" s="22"/>
      <c r="D19" s="81"/>
      <c r="E19" s="27"/>
      <c r="F19" s="29"/>
      <c r="G19" s="29"/>
      <c r="H19" s="30"/>
      <c r="I19" s="31"/>
      <c r="L19" s="79"/>
    </row>
    <row r="20" spans="1:12" ht="15.75" customHeight="1">
      <c r="A20" s="21"/>
      <c r="B20" s="26"/>
      <c r="C20" s="22"/>
      <c r="D20" s="81"/>
      <c r="E20" s="27"/>
      <c r="F20" s="82"/>
      <c r="G20" s="29"/>
      <c r="H20" s="30"/>
      <c r="I20" s="31"/>
      <c r="L20" s="79"/>
    </row>
    <row r="21" spans="1:12" ht="15.75" customHeight="1">
      <c r="A21" s="21"/>
      <c r="B21" s="26"/>
      <c r="C21" s="22"/>
      <c r="D21" s="81"/>
      <c r="E21" s="27"/>
      <c r="F21" s="29"/>
      <c r="G21" s="29"/>
      <c r="H21" s="30"/>
      <c r="I21" s="31"/>
      <c r="L21" s="79"/>
    </row>
    <row r="22" spans="1:12" ht="15.75" customHeight="1">
      <c r="A22" s="21"/>
      <c r="B22" s="26"/>
      <c r="C22" s="22"/>
      <c r="D22" s="81"/>
      <c r="E22" s="27"/>
      <c r="F22" s="29"/>
      <c r="G22" s="29"/>
      <c r="H22" s="30"/>
      <c r="I22" s="31"/>
      <c r="L22" s="79"/>
    </row>
    <row r="23" spans="1:12" ht="15.75" customHeight="1">
      <c r="A23" s="21"/>
      <c r="B23" s="26"/>
      <c r="C23" s="22"/>
      <c r="D23" s="81"/>
      <c r="E23" s="27"/>
      <c r="F23" s="29"/>
      <c r="G23" s="29"/>
      <c r="H23" s="30"/>
      <c r="I23" s="31"/>
      <c r="L23" s="79"/>
    </row>
    <row r="24" spans="1:12" ht="15.75" customHeight="1">
      <c r="A24" s="21"/>
      <c r="B24" s="26"/>
      <c r="C24" s="22"/>
      <c r="D24" s="81"/>
      <c r="E24" s="27"/>
      <c r="F24" s="29"/>
      <c r="G24" s="29"/>
      <c r="H24" s="30"/>
      <c r="I24" s="31"/>
    </row>
    <row r="25" spans="1:12" ht="15.75" customHeight="1">
      <c r="A25" s="21"/>
      <c r="B25" s="26"/>
      <c r="C25" s="22"/>
      <c r="D25" s="81"/>
      <c r="E25" s="27"/>
      <c r="F25" s="29"/>
      <c r="G25" s="29"/>
      <c r="H25" s="30"/>
      <c r="I25" s="31"/>
    </row>
    <row r="26" spans="1:12" ht="15.75" customHeight="1">
      <c r="A26" s="21"/>
      <c r="B26" s="26"/>
      <c r="C26" s="22"/>
      <c r="D26" s="21"/>
      <c r="E26" s="27"/>
      <c r="F26" s="29"/>
      <c r="G26" s="29"/>
      <c r="H26" s="30"/>
      <c r="I26" s="31"/>
    </row>
    <row r="27" spans="1:12" ht="15.75" customHeight="1">
      <c r="A27" s="619" t="s">
        <v>1149</v>
      </c>
      <c r="B27" s="620"/>
      <c r="C27" s="22"/>
      <c r="D27" s="21"/>
      <c r="E27" s="27">
        <f>SUM(E6:E26)</f>
        <v>0</v>
      </c>
      <c r="F27" s="29">
        <f>SUM(F6:F26)</f>
        <v>0</v>
      </c>
      <c r="G27" s="29">
        <f>SUM(G6:G26)</f>
        <v>0</v>
      </c>
      <c r="H27" s="30">
        <f>SUM(H6:H26)</f>
        <v>0</v>
      </c>
      <c r="I27" s="31"/>
    </row>
    <row r="28" spans="1:12" ht="15.75" customHeight="1">
      <c r="A28" s="34" t="e">
        <f>#REF!&amp;#REF!</f>
        <v>#REF!</v>
      </c>
      <c r="H28" s="19" t="e">
        <f>"评估人员："&amp;#REF!</f>
        <v>#REF!</v>
      </c>
    </row>
    <row r="29" spans="1:12" ht="15.75" customHeight="1">
      <c r="A29" s="34" t="e">
        <f>CONCATENATE(#REF!,#REF!,#REF!,#REF!,#REF!,#REF!,#REF!)</f>
        <v>#REF!</v>
      </c>
    </row>
  </sheetData>
  <mergeCells count="3">
    <mergeCell ref="A2:I2"/>
    <mergeCell ref="A3:I3"/>
    <mergeCell ref="A27:B27"/>
  </mergeCells>
  <phoneticPr fontId="12" type="noConversion"/>
  <hyperlinks>
    <hyperlink ref="A1" location="索引目录!I12" display="返回索引页"/>
    <hyperlink ref="B1" location="流动负债汇总!B12" display="返回"/>
  </hyperlinks>
  <printOptions horizontalCentered="1"/>
  <pageMargins left="0.35433070866141703" right="0.35433070866141703" top="0.78740157480314998" bottom="0.78740157480314998" header="1.02362204724409" footer="0.511811023622047"/>
  <pageSetup paperSize="9" fitToHeight="0" orientation="landscape"/>
  <headerFooter alignWithMargins="0">
    <oddHeader>&amp;R&amp;"宋体,常规"&amp;10表&amp;"Times New Roman,常规"5-7
&amp;"宋体,常规"共&amp;"Times New Roman,常规"&amp;N&amp;"宋体,常规"页第&amp;"Times New Roman,常规"&amp;P&amp;"宋体,常规"页</oddHeader>
  </headerFooter>
  <legacyDrawing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0">
    <pageSetUpPr fitToPage="1"/>
  </sheetPr>
  <dimension ref="A1:K29"/>
  <sheetViews>
    <sheetView workbookViewId="0">
      <selection activeCell="A2" sqref="A2:K2"/>
    </sheetView>
  </sheetViews>
  <sheetFormatPr defaultColWidth="9" defaultRowHeight="15.75" customHeight="1" outlineLevelCol="1"/>
  <cols>
    <col min="1" max="1" width="5" style="13" customWidth="1"/>
    <col min="2" max="2" width="20.375" style="13" customWidth="1"/>
    <col min="3" max="3" width="9" style="46"/>
    <col min="4" max="4" width="11" style="13" customWidth="1"/>
    <col min="5" max="5" width="11.375" style="13" customWidth="1"/>
    <col min="6" max="6" width="8.625" style="13" customWidth="1"/>
    <col min="7" max="8" width="12.625" style="13" customWidth="1" outlineLevel="1"/>
    <col min="9" max="9" width="12.625" style="13" customWidth="1"/>
    <col min="10" max="10" width="12.625" style="13" customWidth="1" outlineLevel="1"/>
    <col min="11" max="16384" width="9" style="13"/>
  </cols>
  <sheetData>
    <row r="1" spans="1:11">
      <c r="A1" s="15" t="s">
        <v>414</v>
      </c>
      <c r="B1" s="16" t="s">
        <v>452</v>
      </c>
      <c r="C1" s="47"/>
      <c r="D1" s="18"/>
      <c r="E1" s="18"/>
      <c r="F1" s="18"/>
      <c r="G1" s="18"/>
      <c r="H1" s="18"/>
      <c r="I1" s="18"/>
      <c r="J1" s="18"/>
      <c r="K1" s="18"/>
    </row>
    <row r="2" spans="1:11" s="11" customFormat="1" ht="30" customHeight="1">
      <c r="A2" s="607" t="s">
        <v>1150</v>
      </c>
      <c r="B2" s="607"/>
      <c r="C2" s="607"/>
      <c r="D2" s="607"/>
      <c r="E2" s="607"/>
      <c r="F2" s="607"/>
      <c r="G2" s="607"/>
      <c r="H2" s="607"/>
      <c r="I2" s="607"/>
      <c r="J2" s="607"/>
      <c r="K2" s="607"/>
    </row>
    <row r="3" spans="1:11" ht="14.1" customHeight="1">
      <c r="A3" s="608" t="e">
        <f>CONCATENATE(#REF!,#REF!,#REF!,#REF!,#REF!,#REF!,#REF!)</f>
        <v>#REF!</v>
      </c>
      <c r="B3" s="608"/>
      <c r="C3" s="608"/>
      <c r="D3" s="608"/>
      <c r="E3" s="608"/>
      <c r="F3" s="608"/>
      <c r="G3" s="608"/>
      <c r="H3" s="608"/>
      <c r="I3" s="608"/>
      <c r="J3" s="618"/>
      <c r="K3" s="618"/>
    </row>
    <row r="4" spans="1:11" ht="15.75" customHeight="1">
      <c r="A4" s="19" t="e">
        <f>#REF!&amp;#REF!</f>
        <v>#REF!</v>
      </c>
      <c r="K4" s="20" t="s">
        <v>275</v>
      </c>
    </row>
    <row r="5" spans="1:11" s="12" customFormat="1" ht="15.75" customHeight="1">
      <c r="A5" s="21" t="s">
        <v>454</v>
      </c>
      <c r="B5" s="21" t="s">
        <v>622</v>
      </c>
      <c r="C5" s="48" t="s">
        <v>638</v>
      </c>
      <c r="D5" s="21" t="s">
        <v>661</v>
      </c>
      <c r="E5" s="21" t="s">
        <v>662</v>
      </c>
      <c r="F5" s="21" t="s">
        <v>663</v>
      </c>
      <c r="G5" s="23" t="s">
        <v>456</v>
      </c>
      <c r="H5" s="24" t="s">
        <v>582</v>
      </c>
      <c r="I5" s="33" t="s">
        <v>457</v>
      </c>
      <c r="J5" s="21" t="s">
        <v>458</v>
      </c>
      <c r="K5" s="21" t="s">
        <v>583</v>
      </c>
    </row>
    <row r="6" spans="1:11" ht="15.75" customHeight="1">
      <c r="A6" s="21">
        <v>1</v>
      </c>
      <c r="B6" s="26"/>
      <c r="C6" s="48"/>
      <c r="D6" s="30"/>
      <c r="E6" s="75"/>
      <c r="F6" s="76"/>
      <c r="G6" s="27"/>
      <c r="H6" s="28"/>
      <c r="I6" s="29">
        <f>G6+H6</f>
        <v>0</v>
      </c>
      <c r="J6" s="29">
        <f>I6</f>
        <v>0</v>
      </c>
      <c r="K6" s="31"/>
    </row>
    <row r="7" spans="1:11" ht="15.75" customHeight="1">
      <c r="A7" s="21"/>
      <c r="B7" s="26"/>
      <c r="C7" s="48"/>
      <c r="D7" s="30"/>
      <c r="E7" s="21"/>
      <c r="F7" s="21"/>
      <c r="G7" s="27"/>
      <c r="H7" s="28"/>
      <c r="I7" s="29"/>
      <c r="J7" s="29"/>
      <c r="K7" s="31"/>
    </row>
    <row r="8" spans="1:11" ht="15.75" customHeight="1">
      <c r="A8" s="21"/>
      <c r="B8" s="26"/>
      <c r="C8" s="48"/>
      <c r="D8" s="30"/>
      <c r="E8" s="21"/>
      <c r="F8" s="21"/>
      <c r="G8" s="27"/>
      <c r="H8" s="28"/>
      <c r="I8" s="29"/>
      <c r="J8" s="29"/>
      <c r="K8" s="31"/>
    </row>
    <row r="9" spans="1:11" ht="15.75" customHeight="1">
      <c r="A9" s="21"/>
      <c r="B9" s="26"/>
      <c r="C9" s="48"/>
      <c r="D9" s="30"/>
      <c r="E9" s="21"/>
      <c r="F9" s="21"/>
      <c r="G9" s="27"/>
      <c r="H9" s="28"/>
      <c r="I9" s="29"/>
      <c r="J9" s="29"/>
      <c r="K9" s="31"/>
    </row>
    <row r="10" spans="1:11" ht="15.75" customHeight="1">
      <c r="A10" s="21"/>
      <c r="B10" s="26"/>
      <c r="C10" s="48"/>
      <c r="D10" s="30"/>
      <c r="E10" s="21"/>
      <c r="F10" s="21"/>
      <c r="G10" s="27"/>
      <c r="H10" s="28"/>
      <c r="I10" s="29"/>
      <c r="J10" s="29"/>
      <c r="K10" s="31"/>
    </row>
    <row r="11" spans="1:11" ht="15.75" customHeight="1">
      <c r="A11" s="21"/>
      <c r="B11" s="26"/>
      <c r="C11" s="48"/>
      <c r="D11" s="30"/>
      <c r="E11" s="21"/>
      <c r="F11" s="21"/>
      <c r="G11" s="27"/>
      <c r="H11" s="28"/>
      <c r="I11" s="29"/>
      <c r="J11" s="29"/>
      <c r="K11" s="31"/>
    </row>
    <row r="12" spans="1:11" ht="15.75" customHeight="1">
      <c r="A12" s="21"/>
      <c r="B12" s="26"/>
      <c r="C12" s="48"/>
      <c r="D12" s="30"/>
      <c r="E12" s="21"/>
      <c r="F12" s="21"/>
      <c r="G12" s="27"/>
      <c r="H12" s="28"/>
      <c r="I12" s="29"/>
      <c r="J12" s="29"/>
      <c r="K12" s="31"/>
    </row>
    <row r="13" spans="1:11" ht="15.75" customHeight="1">
      <c r="A13" s="21"/>
      <c r="B13" s="26"/>
      <c r="C13" s="48"/>
      <c r="D13" s="30"/>
      <c r="E13" s="21"/>
      <c r="F13" s="21"/>
      <c r="G13" s="27"/>
      <c r="H13" s="28"/>
      <c r="I13" s="29"/>
      <c r="J13" s="29"/>
      <c r="K13" s="31"/>
    </row>
    <row r="14" spans="1:11" ht="15.75" customHeight="1">
      <c r="A14" s="21"/>
      <c r="B14" s="26"/>
      <c r="C14" s="48"/>
      <c r="D14" s="30"/>
      <c r="E14" s="21"/>
      <c r="F14" s="21"/>
      <c r="G14" s="27"/>
      <c r="H14" s="28"/>
      <c r="I14" s="29"/>
      <c r="J14" s="29"/>
      <c r="K14" s="31"/>
    </row>
    <row r="15" spans="1:11" ht="15.75" customHeight="1">
      <c r="A15" s="21"/>
      <c r="B15" s="26"/>
      <c r="C15" s="48"/>
      <c r="D15" s="30"/>
      <c r="E15" s="21"/>
      <c r="F15" s="21"/>
      <c r="G15" s="27"/>
      <c r="H15" s="28"/>
      <c r="I15" s="29"/>
      <c r="J15" s="29"/>
      <c r="K15" s="31"/>
    </row>
    <row r="16" spans="1:11" ht="15.75" customHeight="1">
      <c r="A16" s="21"/>
      <c r="B16" s="26"/>
      <c r="C16" s="48"/>
      <c r="D16" s="30"/>
      <c r="E16" s="21"/>
      <c r="F16" s="21"/>
      <c r="G16" s="27"/>
      <c r="H16" s="28"/>
      <c r="I16" s="29"/>
      <c r="J16" s="29"/>
      <c r="K16" s="31"/>
    </row>
    <row r="17" spans="1:11" ht="15.75" customHeight="1">
      <c r="A17" s="21"/>
      <c r="B17" s="26"/>
      <c r="C17" s="48"/>
      <c r="D17" s="30"/>
      <c r="E17" s="21"/>
      <c r="F17" s="21"/>
      <c r="G17" s="27"/>
      <c r="H17" s="28"/>
      <c r="I17" s="29"/>
      <c r="J17" s="29"/>
      <c r="K17" s="31"/>
    </row>
    <row r="18" spans="1:11" ht="15.75" customHeight="1">
      <c r="A18" s="21"/>
      <c r="B18" s="26"/>
      <c r="C18" s="48"/>
      <c r="D18" s="30"/>
      <c r="E18" s="21"/>
      <c r="F18" s="21"/>
      <c r="G18" s="27"/>
      <c r="H18" s="28"/>
      <c r="I18" s="29"/>
      <c r="J18" s="29"/>
      <c r="K18" s="31"/>
    </row>
    <row r="19" spans="1:11" ht="15.75" customHeight="1">
      <c r="A19" s="21"/>
      <c r="B19" s="26"/>
      <c r="C19" s="48"/>
      <c r="D19" s="30"/>
      <c r="E19" s="21"/>
      <c r="F19" s="21"/>
      <c r="G19" s="27"/>
      <c r="H19" s="28"/>
      <c r="I19" s="29"/>
      <c r="J19" s="29"/>
      <c r="K19" s="31"/>
    </row>
    <row r="20" spans="1:11" ht="15.75" customHeight="1">
      <c r="A20" s="21"/>
      <c r="B20" s="26"/>
      <c r="C20" s="48"/>
      <c r="D20" s="30"/>
      <c r="E20" s="21"/>
      <c r="F20" s="21"/>
      <c r="G20" s="27"/>
      <c r="H20" s="28"/>
      <c r="I20" s="29"/>
      <c r="J20" s="29"/>
      <c r="K20" s="31"/>
    </row>
    <row r="21" spans="1:11" ht="15.75" customHeight="1">
      <c r="A21" s="21"/>
      <c r="B21" s="26"/>
      <c r="C21" s="48"/>
      <c r="D21" s="30"/>
      <c r="E21" s="21"/>
      <c r="F21" s="21"/>
      <c r="G21" s="27"/>
      <c r="H21" s="28"/>
      <c r="I21" s="29"/>
      <c r="J21" s="29"/>
      <c r="K21" s="31"/>
    </row>
    <row r="22" spans="1:11" ht="15.75" customHeight="1">
      <c r="A22" s="21"/>
      <c r="B22" s="26"/>
      <c r="C22" s="48"/>
      <c r="D22" s="30"/>
      <c r="E22" s="21"/>
      <c r="F22" s="21"/>
      <c r="G22" s="27"/>
      <c r="H22" s="28"/>
      <c r="I22" s="29"/>
      <c r="J22" s="29"/>
      <c r="K22" s="31"/>
    </row>
    <row r="23" spans="1:11" ht="15.75" customHeight="1">
      <c r="A23" s="21"/>
      <c r="B23" s="26"/>
      <c r="C23" s="48"/>
      <c r="D23" s="30"/>
      <c r="E23" s="21"/>
      <c r="F23" s="21"/>
      <c r="G23" s="27"/>
      <c r="H23" s="28"/>
      <c r="I23" s="29"/>
      <c r="J23" s="29"/>
      <c r="K23" s="31"/>
    </row>
    <row r="24" spans="1:11" ht="15.75" customHeight="1">
      <c r="A24" s="21"/>
      <c r="B24" s="26"/>
      <c r="C24" s="48"/>
      <c r="D24" s="30"/>
      <c r="E24" s="21"/>
      <c r="F24" s="21"/>
      <c r="G24" s="27"/>
      <c r="H24" s="28"/>
      <c r="I24" s="29"/>
      <c r="J24" s="29"/>
      <c r="K24" s="31"/>
    </row>
    <row r="25" spans="1:11" ht="15.75" customHeight="1">
      <c r="A25" s="21"/>
      <c r="B25" s="26"/>
      <c r="C25" s="48"/>
      <c r="D25" s="30"/>
      <c r="E25" s="21"/>
      <c r="F25" s="21"/>
      <c r="G25" s="27"/>
      <c r="H25" s="28"/>
      <c r="I25" s="29"/>
      <c r="J25" s="29"/>
      <c r="K25" s="31"/>
    </row>
    <row r="26" spans="1:11" ht="15.75" customHeight="1">
      <c r="A26" s="21"/>
      <c r="B26" s="26"/>
      <c r="C26" s="48"/>
      <c r="D26" s="30"/>
      <c r="E26" s="21"/>
      <c r="F26" s="21"/>
      <c r="G26" s="27"/>
      <c r="H26" s="28"/>
      <c r="I26" s="29"/>
      <c r="J26" s="30"/>
      <c r="K26" s="31"/>
    </row>
    <row r="27" spans="1:11" ht="15.75" customHeight="1">
      <c r="A27" s="619" t="s">
        <v>627</v>
      </c>
      <c r="B27" s="620"/>
      <c r="C27" s="77"/>
      <c r="D27" s="30">
        <f>SUM(D6:D26)</f>
        <v>0</v>
      </c>
      <c r="E27" s="31"/>
      <c r="F27" s="31"/>
      <c r="G27" s="27">
        <f>SUM(G6:G26)</f>
        <v>0</v>
      </c>
      <c r="H27" s="28"/>
      <c r="I27" s="29">
        <f>SUM(I6:I26)</f>
        <v>0</v>
      </c>
      <c r="J27" s="30">
        <f>SUM(J6:J26)</f>
        <v>0</v>
      </c>
      <c r="K27" s="31"/>
    </row>
    <row r="28" spans="1:11" ht="15.75" customHeight="1">
      <c r="A28" s="34" t="e">
        <f>#REF!&amp;#REF!</f>
        <v>#REF!</v>
      </c>
      <c r="J28" s="19" t="e">
        <f>"评估人员："&amp;#REF!</f>
        <v>#REF!</v>
      </c>
    </row>
    <row r="29" spans="1:11" ht="15.75" customHeight="1">
      <c r="A29" s="34" t="e">
        <f>CONCATENATE(#REF!,#REF!,#REF!,#REF!,#REF!,#REF!,#REF!)</f>
        <v>#REF!</v>
      </c>
    </row>
  </sheetData>
  <mergeCells count="3">
    <mergeCell ref="A2:K2"/>
    <mergeCell ref="A3:K3"/>
    <mergeCell ref="A27:B27"/>
  </mergeCells>
  <phoneticPr fontId="12" type="noConversion"/>
  <hyperlinks>
    <hyperlink ref="A1" location="索引目录!I13" display="返回索引页"/>
    <hyperlink ref="B1" location="流动负债汇总!B13" display="返回"/>
  </hyperlinks>
  <printOptions horizontalCentered="1"/>
  <pageMargins left="0.35433070866141703" right="0.35433070866141703" top="0.78740157480314998" bottom="0.78740157480314998" header="1.0629921259842501" footer="0.511811023622047"/>
  <pageSetup paperSize="9" fitToHeight="0" orientation="landscape"/>
  <headerFooter alignWithMargins="0">
    <oddHeader>&amp;R&amp;"宋体,常规"&amp;10表&amp;"Times New Roman,常规"5-8
&amp;"宋体,常规"共&amp;"Times New Roman,常规"&amp;N&amp;"宋体,常规"页第&amp;"Times New Roman,常规"&amp;P&amp;"宋体,常规"页</oddHeader>
  </headerFooter>
  <legacyDrawing r:id="rId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8">
    <pageSetUpPr fitToPage="1"/>
  </sheetPr>
  <dimension ref="A1:I29"/>
  <sheetViews>
    <sheetView workbookViewId="0">
      <selection activeCell="D10" sqref="D10"/>
    </sheetView>
  </sheetViews>
  <sheetFormatPr defaultColWidth="9" defaultRowHeight="15.75" customHeight="1" outlineLevelCol="1"/>
  <cols>
    <col min="1" max="1" width="6" style="13" customWidth="1"/>
    <col min="2" max="2" width="23.875" style="13" customWidth="1"/>
    <col min="3" max="3" width="12.5" style="14" customWidth="1"/>
    <col min="4" max="4" width="12" style="13" customWidth="1"/>
    <col min="5" max="6" width="16.875" style="13" customWidth="1" outlineLevel="1"/>
    <col min="7" max="7" width="16.875" style="13" customWidth="1"/>
    <col min="8" max="8" width="16.875" style="13" customWidth="1" outlineLevel="1"/>
    <col min="9" max="9" width="16.75" style="13" customWidth="1"/>
    <col min="10" max="16384" width="9" style="13"/>
  </cols>
  <sheetData>
    <row r="1" spans="1:9">
      <c r="A1" s="15" t="s">
        <v>414</v>
      </c>
      <c r="B1" s="16" t="s">
        <v>452</v>
      </c>
      <c r="C1" s="17"/>
      <c r="D1" s="18"/>
      <c r="E1" s="18"/>
      <c r="F1" s="18"/>
      <c r="G1" s="18"/>
      <c r="H1" s="18"/>
      <c r="I1" s="18"/>
    </row>
    <row r="2" spans="1:9" s="11" customFormat="1" ht="30" customHeight="1">
      <c r="A2" s="607" t="s">
        <v>1151</v>
      </c>
      <c r="B2" s="607"/>
      <c r="C2" s="607"/>
      <c r="D2" s="607"/>
      <c r="E2" s="607"/>
      <c r="F2" s="607"/>
      <c r="G2" s="607"/>
      <c r="H2" s="607"/>
      <c r="I2" s="607"/>
    </row>
    <row r="3" spans="1:9" ht="14.1" customHeight="1">
      <c r="A3" s="608" t="e">
        <f>CONCATENATE(#REF!,#REF!,#REF!,#REF!,#REF!,#REF!,#REF!)</f>
        <v>#REF!</v>
      </c>
      <c r="B3" s="608"/>
      <c r="C3" s="608"/>
      <c r="D3" s="608"/>
      <c r="E3" s="608"/>
      <c r="F3" s="608"/>
      <c r="G3" s="608"/>
      <c r="H3" s="608"/>
      <c r="I3" s="618"/>
    </row>
    <row r="4" spans="1:9" ht="15.75" customHeight="1">
      <c r="A4" s="19" t="e">
        <f>#REF!&amp;#REF!</f>
        <v>#REF!</v>
      </c>
      <c r="I4" s="20" t="s">
        <v>275</v>
      </c>
    </row>
    <row r="5" spans="1:9" s="12" customFormat="1" ht="15.75" customHeight="1">
      <c r="A5" s="21" t="s">
        <v>454</v>
      </c>
      <c r="B5" s="21" t="s">
        <v>1152</v>
      </c>
      <c r="C5" s="22" t="s">
        <v>638</v>
      </c>
      <c r="D5" s="21" t="s">
        <v>1153</v>
      </c>
      <c r="E5" s="23" t="s">
        <v>456</v>
      </c>
      <c r="F5" s="24" t="s">
        <v>582</v>
      </c>
      <c r="G5" s="25" t="s">
        <v>457</v>
      </c>
      <c r="H5" s="21" t="s">
        <v>458</v>
      </c>
      <c r="I5" s="21" t="s">
        <v>583</v>
      </c>
    </row>
    <row r="6" spans="1:9" ht="15.75" customHeight="1">
      <c r="A6" s="65">
        <v>1</v>
      </c>
      <c r="B6" s="59"/>
      <c r="C6" s="22"/>
      <c r="D6" s="65"/>
      <c r="E6" s="27"/>
      <c r="F6" s="28"/>
      <c r="G6" s="29">
        <f>E6+F6</f>
        <v>0</v>
      </c>
      <c r="H6" s="30">
        <f>G6</f>
        <v>0</v>
      </c>
      <c r="I6" s="31"/>
    </row>
    <row r="7" spans="1:9" ht="15.75" customHeight="1">
      <c r="A7" s="21"/>
      <c r="B7" s="26"/>
      <c r="C7" s="22"/>
      <c r="D7" s="21"/>
      <c r="E7" s="27"/>
      <c r="F7" s="28"/>
      <c r="G7" s="29"/>
      <c r="H7" s="30"/>
      <c r="I7" s="31"/>
    </row>
    <row r="8" spans="1:9" ht="15.75" customHeight="1">
      <c r="A8" s="21"/>
      <c r="B8" s="26"/>
      <c r="C8" s="22"/>
      <c r="D8" s="21"/>
      <c r="E8" s="27"/>
      <c r="F8" s="28"/>
      <c r="G8" s="29"/>
      <c r="H8" s="30"/>
      <c r="I8" s="31"/>
    </row>
    <row r="9" spans="1:9" ht="15.75" customHeight="1">
      <c r="A9" s="21"/>
      <c r="B9" s="26"/>
      <c r="C9" s="22"/>
      <c r="D9" s="21"/>
      <c r="E9" s="27"/>
      <c r="F9" s="28"/>
      <c r="G9" s="29"/>
      <c r="H9" s="30"/>
      <c r="I9" s="31"/>
    </row>
    <row r="10" spans="1:9" ht="15.75" customHeight="1">
      <c r="A10" s="21"/>
      <c r="B10" s="26"/>
      <c r="C10" s="22"/>
      <c r="D10" s="21"/>
      <c r="E10" s="27"/>
      <c r="F10" s="28"/>
      <c r="G10" s="29"/>
      <c r="H10" s="30"/>
      <c r="I10" s="31"/>
    </row>
    <row r="11" spans="1:9" ht="15.75" customHeight="1">
      <c r="A11" s="21"/>
      <c r="B11" s="26"/>
      <c r="C11" s="22"/>
      <c r="D11" s="21"/>
      <c r="E11" s="27"/>
      <c r="F11" s="28"/>
      <c r="G11" s="29"/>
      <c r="H11" s="30"/>
      <c r="I11" s="31"/>
    </row>
    <row r="12" spans="1:9" ht="15.75" customHeight="1">
      <c r="A12" s="21"/>
      <c r="B12" s="26"/>
      <c r="C12" s="22"/>
      <c r="D12" s="21"/>
      <c r="E12" s="27"/>
      <c r="F12" s="28"/>
      <c r="G12" s="29"/>
      <c r="H12" s="30"/>
      <c r="I12" s="31"/>
    </row>
    <row r="13" spans="1:9" ht="15.75" customHeight="1">
      <c r="A13" s="21"/>
      <c r="B13" s="26"/>
      <c r="C13" s="22"/>
      <c r="D13" s="21"/>
      <c r="E13" s="27"/>
      <c r="F13" s="28"/>
      <c r="G13" s="29"/>
      <c r="H13" s="30"/>
      <c r="I13" s="31"/>
    </row>
    <row r="14" spans="1:9" ht="15.75" customHeight="1">
      <c r="A14" s="21"/>
      <c r="B14" s="26"/>
      <c r="C14" s="22"/>
      <c r="D14" s="21"/>
      <c r="E14" s="27"/>
      <c r="F14" s="28"/>
      <c r="G14" s="29"/>
      <c r="H14" s="30"/>
      <c r="I14" s="31"/>
    </row>
    <row r="15" spans="1:9" ht="15.75" customHeight="1">
      <c r="A15" s="21"/>
      <c r="B15" s="26"/>
      <c r="C15" s="22"/>
      <c r="D15" s="21"/>
      <c r="E15" s="27"/>
      <c r="F15" s="28"/>
      <c r="G15" s="29"/>
      <c r="H15" s="30"/>
      <c r="I15" s="31"/>
    </row>
    <row r="16" spans="1:9" ht="15.75" customHeight="1">
      <c r="A16" s="21"/>
      <c r="B16" s="26"/>
      <c r="C16" s="22"/>
      <c r="D16" s="21"/>
      <c r="E16" s="27"/>
      <c r="F16" s="28"/>
      <c r="G16" s="29"/>
      <c r="H16" s="30"/>
      <c r="I16" s="31"/>
    </row>
    <row r="17" spans="1:9" ht="15.75" customHeight="1">
      <c r="A17" s="21"/>
      <c r="B17" s="26"/>
      <c r="C17" s="22"/>
      <c r="D17" s="21"/>
      <c r="E17" s="27"/>
      <c r="F17" s="28"/>
      <c r="G17" s="29"/>
      <c r="H17" s="30"/>
      <c r="I17" s="31"/>
    </row>
    <row r="18" spans="1:9" ht="15.75" customHeight="1">
      <c r="A18" s="21"/>
      <c r="B18" s="26"/>
      <c r="C18" s="22"/>
      <c r="D18" s="21"/>
      <c r="E18" s="27"/>
      <c r="F18" s="28"/>
      <c r="G18" s="29"/>
      <c r="H18" s="30"/>
      <c r="I18" s="31"/>
    </row>
    <row r="19" spans="1:9" ht="15.75" customHeight="1">
      <c r="A19" s="21"/>
      <c r="B19" s="26"/>
      <c r="C19" s="22"/>
      <c r="D19" s="21"/>
      <c r="E19" s="27"/>
      <c r="F19" s="28"/>
      <c r="G19" s="29"/>
      <c r="H19" s="30"/>
      <c r="I19" s="31"/>
    </row>
    <row r="20" spans="1:9" ht="15.75" customHeight="1">
      <c r="A20" s="21"/>
      <c r="B20" s="26"/>
      <c r="C20" s="22"/>
      <c r="D20" s="21"/>
      <c r="E20" s="27"/>
      <c r="F20" s="28"/>
      <c r="G20" s="29"/>
      <c r="H20" s="30"/>
      <c r="I20" s="31"/>
    </row>
    <row r="21" spans="1:9" ht="15.75" customHeight="1">
      <c r="A21" s="21"/>
      <c r="B21" s="26"/>
      <c r="C21" s="22"/>
      <c r="D21" s="21"/>
      <c r="E21" s="27"/>
      <c r="F21" s="28"/>
      <c r="G21" s="29"/>
      <c r="H21" s="30"/>
      <c r="I21" s="31"/>
    </row>
    <row r="22" spans="1:9" ht="15.75" customHeight="1">
      <c r="A22" s="21"/>
      <c r="B22" s="26"/>
      <c r="C22" s="22"/>
      <c r="D22" s="21"/>
      <c r="E22" s="27"/>
      <c r="F22" s="28"/>
      <c r="G22" s="29"/>
      <c r="H22" s="30"/>
      <c r="I22" s="31"/>
    </row>
    <row r="23" spans="1:9" ht="15.75" customHeight="1">
      <c r="A23" s="21"/>
      <c r="B23" s="26"/>
      <c r="C23" s="22"/>
      <c r="D23" s="21"/>
      <c r="E23" s="27"/>
      <c r="F23" s="28"/>
      <c r="G23" s="29"/>
      <c r="H23" s="30"/>
      <c r="I23" s="31"/>
    </row>
    <row r="24" spans="1:9" ht="15.75" customHeight="1">
      <c r="A24" s="21"/>
      <c r="B24" s="26"/>
      <c r="C24" s="22"/>
      <c r="D24" s="21"/>
      <c r="E24" s="27"/>
      <c r="F24" s="28"/>
      <c r="G24" s="29"/>
      <c r="H24" s="30"/>
      <c r="I24" s="31"/>
    </row>
    <row r="25" spans="1:9" ht="15.75" customHeight="1">
      <c r="A25" s="21"/>
      <c r="B25" s="26"/>
      <c r="C25" s="22"/>
      <c r="D25" s="21"/>
      <c r="E25" s="27"/>
      <c r="F25" s="28"/>
      <c r="G25" s="29"/>
      <c r="H25" s="30"/>
      <c r="I25" s="31"/>
    </row>
    <row r="26" spans="1:9" ht="15.75" customHeight="1">
      <c r="A26" s="21"/>
      <c r="B26" s="26"/>
      <c r="C26" s="22"/>
      <c r="D26" s="21"/>
      <c r="E26" s="27"/>
      <c r="F26" s="28"/>
      <c r="G26" s="29"/>
      <c r="H26" s="30"/>
      <c r="I26" s="31"/>
    </row>
    <row r="27" spans="1:9" ht="15.75" customHeight="1">
      <c r="A27" s="619" t="s">
        <v>1149</v>
      </c>
      <c r="B27" s="620"/>
      <c r="C27" s="22"/>
      <c r="D27" s="21"/>
      <c r="E27" s="27">
        <f>SUM(E6:E26)</f>
        <v>0</v>
      </c>
      <c r="F27" s="28"/>
      <c r="G27" s="29">
        <f>SUM(G6:G26)</f>
        <v>0</v>
      </c>
      <c r="H27" s="30">
        <f>SUM(H6:H26)</f>
        <v>0</v>
      </c>
      <c r="I27" s="31"/>
    </row>
    <row r="28" spans="1:9" ht="15.75" customHeight="1">
      <c r="A28" s="34" t="e">
        <f>#REF!&amp;#REF!</f>
        <v>#REF!</v>
      </c>
      <c r="H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I14" display="返回索引页"/>
    <hyperlink ref="B1" location="流动负债汇总!B14" display="返回"/>
  </hyperlinks>
  <printOptions horizontalCentered="1"/>
  <pageMargins left="0.35433070866141703" right="0.35433070866141703" top="0.78740157480314998" bottom="0.78740157480314998" header="1.0629921259842501" footer="0.511811023622047"/>
  <pageSetup paperSize="9" scale="94" fitToHeight="0" orientation="landscape"/>
  <headerFooter alignWithMargins="0">
    <oddHeader>&amp;R&amp;"宋体,常规"&amp;10表&amp;"Times New Roman,常规"5-9
&amp;"宋体,常规"共&amp;"Times New Roman,常规"&amp;N&amp;"宋体,常规"页第&amp;"Times New Roman,常规"&amp;P&amp;"宋体,常规"页</oddHeader>
  </headerFooter>
  <legacyDrawing r:id="rId1"/>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4">
    <pageSetUpPr fitToPage="1"/>
  </sheetPr>
  <dimension ref="A1:J34"/>
  <sheetViews>
    <sheetView workbookViewId="0">
      <pane ySplit="5" topLeftCell="A6" activePane="bottomLeft" state="frozen"/>
      <selection pane="bottomLeft" activeCell="D10" sqref="D10"/>
    </sheetView>
  </sheetViews>
  <sheetFormatPr defaultColWidth="9" defaultRowHeight="15.75" customHeight="1" outlineLevelCol="1"/>
  <cols>
    <col min="1" max="1" width="4.25" style="13" customWidth="1"/>
    <col min="2" max="2" width="26.625" style="13" hidden="1" customWidth="1"/>
    <col min="3" max="3" width="42" style="13" customWidth="1"/>
    <col min="4" max="4" width="15.375" style="13" customWidth="1"/>
    <col min="5" max="5" width="12.75" style="14" customWidth="1"/>
    <col min="6" max="7" width="16.5" style="13" customWidth="1" outlineLevel="1"/>
    <col min="8" max="8" width="17.125" style="13" customWidth="1"/>
    <col min="9" max="9" width="16.5" style="13" customWidth="1" outlineLevel="1"/>
    <col min="10" max="10" width="15.5" style="13" customWidth="1"/>
    <col min="11" max="16384" width="9" style="13"/>
  </cols>
  <sheetData>
    <row r="1" spans="1:10">
      <c r="A1" s="15" t="s">
        <v>414</v>
      </c>
      <c r="B1" s="15"/>
      <c r="C1" s="16" t="s">
        <v>452</v>
      </c>
      <c r="D1" s="18"/>
      <c r="E1" s="17"/>
      <c r="F1" s="18"/>
      <c r="G1" s="18"/>
      <c r="H1" s="18"/>
      <c r="I1" s="18"/>
      <c r="J1" s="18"/>
    </row>
    <row r="2" spans="1:10" s="11" customFormat="1" ht="30" customHeight="1">
      <c r="A2" s="607" t="s">
        <v>1154</v>
      </c>
      <c r="B2" s="607"/>
      <c r="C2" s="607"/>
      <c r="D2" s="607"/>
      <c r="E2" s="607"/>
      <c r="F2" s="607"/>
      <c r="G2" s="607"/>
      <c r="H2" s="607"/>
      <c r="I2" s="607"/>
      <c r="J2" s="607"/>
    </row>
    <row r="3" spans="1:10" ht="14.1" customHeight="1">
      <c r="A3" s="608" t="e">
        <f>CONCATENATE(#REF!,#REF!,#REF!,#REF!,#REF!,#REF!,#REF!)</f>
        <v>#REF!</v>
      </c>
      <c r="B3" s="608"/>
      <c r="C3" s="608"/>
      <c r="D3" s="608"/>
      <c r="E3" s="608"/>
      <c r="F3" s="608"/>
      <c r="G3" s="608"/>
      <c r="H3" s="608"/>
      <c r="I3" s="608"/>
      <c r="J3" s="618"/>
    </row>
    <row r="4" spans="1:10" ht="15.75" customHeight="1">
      <c r="A4" s="19" t="e">
        <f>#REF!&amp;#REF!</f>
        <v>#REF!</v>
      </c>
      <c r="B4" s="19"/>
      <c r="J4" s="20" t="s">
        <v>275</v>
      </c>
    </row>
    <row r="5" spans="1:10" s="12" customFormat="1" ht="15.75" customHeight="1">
      <c r="A5" s="21" t="s">
        <v>454</v>
      </c>
      <c r="B5" s="21" t="s">
        <v>1142</v>
      </c>
      <c r="C5" s="21" t="s">
        <v>622</v>
      </c>
      <c r="D5" s="21" t="s">
        <v>637</v>
      </c>
      <c r="E5" s="22" t="s">
        <v>638</v>
      </c>
      <c r="F5" s="21" t="s">
        <v>456</v>
      </c>
      <c r="G5" s="51" t="s">
        <v>582</v>
      </c>
      <c r="H5" s="51" t="s">
        <v>457</v>
      </c>
      <c r="I5" s="21" t="s">
        <v>458</v>
      </c>
      <c r="J5" s="21" t="s">
        <v>583</v>
      </c>
    </row>
    <row r="6" spans="1:10" s="12" customFormat="1" ht="15.75" customHeight="1">
      <c r="A6" s="21"/>
      <c r="B6" s="59"/>
      <c r="C6" s="60"/>
      <c r="D6" s="61"/>
      <c r="E6" s="62"/>
      <c r="F6" s="30"/>
      <c r="G6" s="30"/>
      <c r="H6" s="30"/>
      <c r="I6" s="63"/>
      <c r="J6" s="21"/>
    </row>
    <row r="7" spans="1:10" s="12" customFormat="1" ht="15.75" customHeight="1">
      <c r="A7" s="21"/>
      <c r="B7" s="59"/>
      <c r="C7" s="64"/>
      <c r="D7" s="65"/>
      <c r="E7" s="66"/>
      <c r="F7" s="67"/>
      <c r="G7" s="29"/>
      <c r="H7" s="30"/>
      <c r="I7" s="63"/>
      <c r="J7" s="21"/>
    </row>
    <row r="8" spans="1:10" s="12" customFormat="1" ht="15.75" customHeight="1">
      <c r="A8" s="21"/>
      <c r="B8" s="59"/>
      <c r="C8" s="64"/>
      <c r="D8" s="68"/>
      <c r="E8" s="69"/>
      <c r="F8" s="67"/>
      <c r="G8" s="29"/>
      <c r="H8" s="30"/>
      <c r="I8" s="63"/>
      <c r="J8" s="21"/>
    </row>
    <row r="9" spans="1:10" s="12" customFormat="1" ht="15.75" customHeight="1">
      <c r="A9" s="21"/>
      <c r="B9" s="59"/>
      <c r="C9" s="64"/>
      <c r="D9" s="68"/>
      <c r="E9" s="70"/>
      <c r="F9" s="67"/>
      <c r="G9" s="29"/>
      <c r="H9" s="30"/>
      <c r="I9" s="63"/>
      <c r="J9" s="21"/>
    </row>
    <row r="10" spans="1:10" s="12" customFormat="1" ht="15.75" customHeight="1">
      <c r="A10" s="21"/>
      <c r="B10" s="59"/>
      <c r="C10" s="59"/>
      <c r="D10" s="65"/>
      <c r="E10" s="22"/>
      <c r="F10" s="30"/>
      <c r="G10" s="29"/>
      <c r="H10" s="29"/>
      <c r="I10" s="63"/>
      <c r="J10" s="21"/>
    </row>
    <row r="11" spans="1:10" s="12" customFormat="1" ht="15.75" customHeight="1">
      <c r="A11" s="21"/>
      <c r="B11" s="59"/>
      <c r="C11" s="59"/>
      <c r="D11" s="65"/>
      <c r="E11" s="22"/>
      <c r="F11" s="30"/>
      <c r="G11" s="29"/>
      <c r="H11" s="29"/>
      <c r="I11" s="63"/>
      <c r="J11" s="21"/>
    </row>
    <row r="12" spans="1:10" s="12" customFormat="1" ht="15.75" customHeight="1">
      <c r="A12" s="21"/>
      <c r="B12" s="59"/>
      <c r="C12" s="59"/>
      <c r="D12" s="65"/>
      <c r="E12" s="22"/>
      <c r="F12" s="30"/>
      <c r="G12" s="29"/>
      <c r="H12" s="29"/>
      <c r="I12" s="63"/>
      <c r="J12" s="21"/>
    </row>
    <row r="13" spans="1:10" s="12" customFormat="1" ht="15.75" customHeight="1">
      <c r="A13" s="21"/>
      <c r="B13" s="59"/>
      <c r="C13" s="59"/>
      <c r="D13" s="65"/>
      <c r="E13" s="22"/>
      <c r="F13" s="30"/>
      <c r="G13" s="29"/>
      <c r="H13" s="29"/>
      <c r="I13" s="63"/>
      <c r="J13" s="21"/>
    </row>
    <row r="14" spans="1:10" s="12" customFormat="1" ht="15.75" customHeight="1">
      <c r="A14" s="21"/>
      <c r="B14" s="59"/>
      <c r="C14" s="59"/>
      <c r="D14" s="65"/>
      <c r="E14" s="22"/>
      <c r="F14" s="30"/>
      <c r="G14" s="29"/>
      <c r="H14" s="29"/>
      <c r="I14" s="63"/>
      <c r="J14" s="21"/>
    </row>
    <row r="15" spans="1:10" s="12" customFormat="1" ht="15.75" customHeight="1">
      <c r="A15" s="21"/>
      <c r="B15" s="59"/>
      <c r="C15" s="59"/>
      <c r="D15" s="65"/>
      <c r="E15" s="22"/>
      <c r="F15" s="30"/>
      <c r="G15" s="29"/>
      <c r="H15" s="29"/>
      <c r="I15" s="63"/>
      <c r="J15" s="21"/>
    </row>
    <row r="16" spans="1:10" s="12" customFormat="1" ht="15.75" customHeight="1">
      <c r="A16" s="21"/>
      <c r="B16" s="59"/>
      <c r="C16" s="59"/>
      <c r="D16" s="65"/>
      <c r="E16" s="22"/>
      <c r="F16" s="30"/>
      <c r="G16" s="29"/>
      <c r="H16" s="29"/>
      <c r="I16" s="63"/>
      <c r="J16" s="21"/>
    </row>
    <row r="17" spans="1:10" s="12" customFormat="1" ht="15.75" customHeight="1">
      <c r="A17" s="21"/>
      <c r="B17" s="59"/>
      <c r="C17" s="59"/>
      <c r="D17" s="65"/>
      <c r="E17" s="22"/>
      <c r="F17" s="30"/>
      <c r="G17" s="29"/>
      <c r="H17" s="29"/>
      <c r="I17" s="63"/>
      <c r="J17" s="21"/>
    </row>
    <row r="18" spans="1:10" s="12" customFormat="1" ht="15.75" customHeight="1">
      <c r="A18" s="21"/>
      <c r="B18" s="59"/>
      <c r="C18" s="59"/>
      <c r="D18" s="65"/>
      <c r="E18" s="22"/>
      <c r="F18" s="30"/>
      <c r="G18" s="29"/>
      <c r="H18" s="29"/>
      <c r="I18" s="63"/>
      <c r="J18" s="21"/>
    </row>
    <row r="19" spans="1:10" s="12" customFormat="1" ht="15.75" customHeight="1">
      <c r="A19" s="21"/>
      <c r="B19" s="59"/>
      <c r="C19" s="59"/>
      <c r="D19" s="65"/>
      <c r="E19" s="22"/>
      <c r="F19" s="30"/>
      <c r="G19" s="29"/>
      <c r="H19" s="29"/>
      <c r="I19" s="63"/>
      <c r="J19" s="21"/>
    </row>
    <row r="20" spans="1:10" s="12" customFormat="1" ht="15.75" customHeight="1">
      <c r="A20" s="21"/>
      <c r="B20" s="59"/>
      <c r="C20" s="59"/>
      <c r="D20" s="65"/>
      <c r="E20" s="22"/>
      <c r="F20" s="30"/>
      <c r="G20" s="29"/>
      <c r="H20" s="29"/>
      <c r="I20" s="63"/>
      <c r="J20" s="21"/>
    </row>
    <row r="21" spans="1:10" s="12" customFormat="1" ht="15.75" customHeight="1">
      <c r="A21" s="21"/>
      <c r="B21" s="59"/>
      <c r="C21" s="59"/>
      <c r="D21" s="48"/>
      <c r="E21" s="22"/>
      <c r="F21" s="30"/>
      <c r="G21" s="29"/>
      <c r="H21" s="29"/>
      <c r="I21" s="63"/>
      <c r="J21" s="21"/>
    </row>
    <row r="22" spans="1:10" s="12" customFormat="1" ht="15.75" customHeight="1">
      <c r="A22" s="21"/>
      <c r="B22" s="26"/>
      <c r="C22" s="26"/>
      <c r="D22" s="21"/>
      <c r="E22" s="22"/>
      <c r="F22" s="29"/>
      <c r="G22" s="29"/>
      <c r="H22" s="29"/>
      <c r="I22" s="63"/>
      <c r="J22" s="21"/>
    </row>
    <row r="23" spans="1:10" s="12" customFormat="1" ht="15.75" customHeight="1">
      <c r="A23" s="21"/>
      <c r="B23" s="59"/>
      <c r="C23" s="59"/>
      <c r="D23" s="21"/>
      <c r="E23" s="22"/>
      <c r="F23" s="29"/>
      <c r="G23" s="29"/>
      <c r="H23" s="29"/>
      <c r="I23" s="63"/>
      <c r="J23" s="21"/>
    </row>
    <row r="24" spans="1:10" s="12" customFormat="1" ht="15.75" customHeight="1">
      <c r="A24" s="21"/>
      <c r="C24" s="71"/>
      <c r="D24" s="21"/>
      <c r="E24" s="22"/>
      <c r="F24" s="29"/>
      <c r="G24" s="29"/>
      <c r="H24" s="29"/>
      <c r="I24" s="63"/>
      <c r="J24" s="21"/>
    </row>
    <row r="25" spans="1:10" s="12" customFormat="1" ht="15.75" customHeight="1">
      <c r="A25" s="21"/>
      <c r="B25" s="21"/>
      <c r="C25" s="26"/>
      <c r="D25" s="21"/>
      <c r="E25" s="22"/>
      <c r="F25" s="30"/>
      <c r="G25" s="29"/>
      <c r="H25" s="29"/>
      <c r="I25" s="63"/>
      <c r="J25" s="21"/>
    </row>
    <row r="26" spans="1:10" s="12" customFormat="1" ht="15.75" customHeight="1">
      <c r="A26" s="21"/>
      <c r="B26" s="21"/>
      <c r="C26" s="26"/>
      <c r="D26" s="21"/>
      <c r="E26" s="22"/>
      <c r="F26" s="30"/>
      <c r="G26" s="29"/>
      <c r="H26" s="29"/>
      <c r="I26" s="63"/>
      <c r="J26" s="21"/>
    </row>
    <row r="27" spans="1:10" ht="15.75" customHeight="1">
      <c r="A27" s="619" t="s">
        <v>1138</v>
      </c>
      <c r="B27" s="621"/>
      <c r="C27" s="620"/>
      <c r="D27" s="48"/>
      <c r="E27" s="22"/>
      <c r="F27" s="29">
        <f>SUBTOTAL(9,F6:F26)</f>
        <v>0</v>
      </c>
      <c r="G27" s="30">
        <f>SUBTOTAL(9,G6:G26)</f>
        <v>0</v>
      </c>
      <c r="H27" s="30">
        <f>SUM(H6:H26)</f>
        <v>0</v>
      </c>
      <c r="I27" s="30">
        <f>SUM(I6:I26)</f>
        <v>0</v>
      </c>
      <c r="J27" s="31"/>
    </row>
    <row r="28" spans="1:10" ht="15.75" customHeight="1">
      <c r="A28" s="34" t="e">
        <f>#REF!&amp;#REF!</f>
        <v>#REF!</v>
      </c>
      <c r="B28" s="34"/>
      <c r="I28" s="19" t="e">
        <f>"评估人员："&amp;#REF!</f>
        <v>#REF!</v>
      </c>
    </row>
    <row r="29" spans="1:10" ht="15.75" customHeight="1">
      <c r="A29" s="34" t="e">
        <f>CONCATENATE(#REF!,#REF!,#REF!,#REF!,#REF!,#REF!,#REF!)</f>
        <v>#REF!</v>
      </c>
      <c r="B29" s="34"/>
      <c r="H29" s="73"/>
    </row>
    <row r="30" spans="1:10" ht="15.75" customHeight="1">
      <c r="F30" s="74"/>
    </row>
    <row r="31" spans="1:10" ht="15.75" customHeight="1">
      <c r="G31" s="73"/>
      <c r="H31" s="73"/>
    </row>
    <row r="32" spans="1:10" ht="15.75" customHeight="1">
      <c r="F32" s="74"/>
      <c r="H32" s="74"/>
    </row>
    <row r="34" spans="8:8" ht="15.75" customHeight="1">
      <c r="H34" s="73"/>
    </row>
  </sheetData>
  <mergeCells count="3">
    <mergeCell ref="A2:J2"/>
    <mergeCell ref="A3:J3"/>
    <mergeCell ref="A27:C27"/>
  </mergeCells>
  <phoneticPr fontId="12" type="noConversion"/>
  <dataValidations count="3">
    <dataValidation allowBlank="1" showInputMessage="1" showErrorMessage="1" promptTitle="对方单位" prompt="若对方单位较多, 须在n行前插入, 否则合计公式可能无效;" sqref="C7:C9"/>
    <dataValidation type="date" allowBlank="1" showInputMessage="1" showErrorMessage="1" errorTitle="日期出错" error="日期格式错误, 或者超出了报表日期" promptTitle="赊帐日期" prompt="末笔应付发生日期_x000a_输入格式: 年-月-日" sqref="E7:E9">
      <formula1>1</formula1>
      <formula2>$D$2</formula2>
    </dataValidation>
    <dataValidation type="decimal" operator="greaterThanOrEqual" allowBlank="1" showInputMessage="1" showErrorMessage="1" errorTitle="红字" error="若余额小于零, 须手工重分类到&quot;预付款项&quot;" sqref="F7:F9">
      <formula1>0</formula1>
    </dataValidation>
  </dataValidations>
  <hyperlinks>
    <hyperlink ref="A1" location="索引目录!I15" display="返回索引页"/>
    <hyperlink ref="C1" location="流动负债汇总!B15" display="返回"/>
  </hyperlinks>
  <printOptions horizontalCentered="1"/>
  <pageMargins left="0.35433070866141703" right="0.35433070866141703" top="0.78740157480314998" bottom="0.78740157480314998" header="1.02362204724409" footer="0.511811023622047"/>
  <pageSetup paperSize="9" scale="84" fitToHeight="0" orientation="landscape"/>
  <headerFooter alignWithMargins="0">
    <oddHeader>&amp;R&amp;"宋体,常规"&amp;10表&amp;"Times New Roman,常规"5-10
&amp;"宋体,常规"共&amp;"Times New Roman,常规"&amp;N&amp;"宋体,常规"页第&amp;"Times New Roman,常规"&amp;P&amp;"宋体,常规"页</oddHeader>
  </headerFooter>
  <legacyDrawing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1">
    <pageSetUpPr fitToPage="1"/>
  </sheetPr>
  <dimension ref="A1:J29"/>
  <sheetViews>
    <sheetView workbookViewId="0">
      <selection activeCell="A2" sqref="A2:J2"/>
    </sheetView>
  </sheetViews>
  <sheetFormatPr defaultColWidth="9" defaultRowHeight="15.75" customHeight="1" outlineLevelCol="1"/>
  <cols>
    <col min="1" max="1" width="7" style="13" customWidth="1"/>
    <col min="2" max="2" width="19.5" style="13" customWidth="1"/>
    <col min="3" max="3" width="11.25" style="46" customWidth="1"/>
    <col min="4" max="4" width="11" style="46" customWidth="1"/>
    <col min="5" max="5" width="11.25" style="13" customWidth="1"/>
    <col min="6" max="7" width="15.125" style="13" customWidth="1" outlineLevel="1"/>
    <col min="8" max="8" width="15.125" style="13" customWidth="1"/>
    <col min="9" max="9" width="15.125" style="13" customWidth="1" outlineLevel="1"/>
    <col min="10" max="10" width="14.625" style="13" customWidth="1"/>
    <col min="11" max="16384" width="9" style="13"/>
  </cols>
  <sheetData>
    <row r="1" spans="1:10">
      <c r="A1" s="15" t="s">
        <v>414</v>
      </c>
      <c r="B1" s="16" t="s">
        <v>452</v>
      </c>
      <c r="C1" s="47"/>
      <c r="D1" s="47"/>
      <c r="E1" s="18"/>
      <c r="F1" s="18"/>
      <c r="G1" s="18"/>
      <c r="H1" s="18"/>
      <c r="I1" s="18"/>
      <c r="J1" s="18"/>
    </row>
    <row r="2" spans="1:10" s="11" customFormat="1" ht="30" customHeight="1">
      <c r="A2" s="607" t="s">
        <v>1155</v>
      </c>
      <c r="B2" s="607"/>
      <c r="C2" s="607"/>
      <c r="D2" s="607"/>
      <c r="E2" s="607"/>
      <c r="F2" s="607"/>
      <c r="G2" s="607"/>
      <c r="H2" s="607"/>
      <c r="I2" s="607"/>
      <c r="J2" s="607"/>
    </row>
    <row r="3" spans="1:10" ht="14.1" customHeight="1">
      <c r="A3" s="608" t="e">
        <f>CONCATENATE(#REF!,#REF!,#REF!,#REF!,#REF!,#REF!,#REF!)</f>
        <v>#REF!</v>
      </c>
      <c r="B3" s="608"/>
      <c r="C3" s="608"/>
      <c r="D3" s="608"/>
      <c r="E3" s="608"/>
      <c r="F3" s="608"/>
      <c r="G3" s="608"/>
      <c r="H3" s="608"/>
      <c r="I3" s="618"/>
      <c r="J3" s="618"/>
    </row>
    <row r="4" spans="1:10" ht="15.75" customHeight="1">
      <c r="A4" s="19" t="e">
        <f>#REF!&amp;#REF!</f>
        <v>#REF!</v>
      </c>
      <c r="J4" s="20" t="s">
        <v>275</v>
      </c>
    </row>
    <row r="5" spans="1:10" s="12" customFormat="1" ht="15.75" customHeight="1">
      <c r="A5" s="21" t="s">
        <v>454</v>
      </c>
      <c r="B5" s="21" t="s">
        <v>1156</v>
      </c>
      <c r="C5" s="48" t="s">
        <v>638</v>
      </c>
      <c r="D5" s="48" t="s">
        <v>798</v>
      </c>
      <c r="E5" s="21" t="s">
        <v>614</v>
      </c>
      <c r="F5" s="23" t="s">
        <v>456</v>
      </c>
      <c r="G5" s="24" t="s">
        <v>582</v>
      </c>
      <c r="H5" s="25" t="s">
        <v>457</v>
      </c>
      <c r="I5" s="21" t="s">
        <v>458</v>
      </c>
      <c r="J5" s="21" t="s">
        <v>583</v>
      </c>
    </row>
    <row r="6" spans="1:10" ht="15.75" customHeight="1">
      <c r="A6" s="21">
        <v>1</v>
      </c>
      <c r="B6" s="26"/>
      <c r="C6" s="48"/>
      <c r="D6" s="48"/>
      <c r="E6" s="21"/>
      <c r="F6" s="27"/>
      <c r="G6" s="28"/>
      <c r="H6" s="29">
        <f>F6+G6</f>
        <v>0</v>
      </c>
      <c r="I6" s="30">
        <f>H6</f>
        <v>0</v>
      </c>
      <c r="J6" s="31"/>
    </row>
    <row r="7" spans="1:10" ht="15.75" customHeight="1">
      <c r="A7" s="21"/>
      <c r="B7" s="26"/>
      <c r="C7" s="48"/>
      <c r="D7" s="48"/>
      <c r="E7" s="21"/>
      <c r="F7" s="27"/>
      <c r="G7" s="28"/>
      <c r="H7" s="29"/>
      <c r="I7" s="30"/>
      <c r="J7" s="31"/>
    </row>
    <row r="8" spans="1:10" ht="15.75" customHeight="1">
      <c r="A8" s="21"/>
      <c r="B8" s="26"/>
      <c r="C8" s="48"/>
      <c r="D8" s="48"/>
      <c r="E8" s="21"/>
      <c r="F8" s="27"/>
      <c r="G8" s="28"/>
      <c r="H8" s="29"/>
      <c r="I8" s="30"/>
      <c r="J8" s="31"/>
    </row>
    <row r="9" spans="1:10" ht="15.75" customHeight="1">
      <c r="A9" s="21"/>
      <c r="B9" s="26"/>
      <c r="C9" s="48"/>
      <c r="D9" s="48"/>
      <c r="E9" s="21"/>
      <c r="F9" s="27"/>
      <c r="G9" s="28"/>
      <c r="H9" s="29"/>
      <c r="I9" s="30"/>
      <c r="J9" s="31"/>
    </row>
    <row r="10" spans="1:10" ht="15.75" customHeight="1">
      <c r="A10" s="21"/>
      <c r="B10" s="26"/>
      <c r="C10" s="48"/>
      <c r="D10" s="48"/>
      <c r="E10" s="21"/>
      <c r="F10" s="27"/>
      <c r="G10" s="28"/>
      <c r="H10" s="29"/>
      <c r="I10" s="30"/>
      <c r="J10" s="31"/>
    </row>
    <row r="11" spans="1:10" ht="15.75" customHeight="1">
      <c r="A11" s="21"/>
      <c r="B11" s="26"/>
      <c r="C11" s="48"/>
      <c r="D11" s="48"/>
      <c r="E11" s="21"/>
      <c r="F11" s="27"/>
      <c r="G11" s="28"/>
      <c r="H11" s="29"/>
      <c r="I11" s="30"/>
      <c r="J11" s="31"/>
    </row>
    <row r="12" spans="1:10" ht="15.75" customHeight="1">
      <c r="A12" s="21"/>
      <c r="B12" s="26"/>
      <c r="C12" s="48"/>
      <c r="D12" s="48"/>
      <c r="E12" s="21"/>
      <c r="F12" s="27"/>
      <c r="G12" s="28"/>
      <c r="H12" s="29"/>
      <c r="I12" s="30"/>
      <c r="J12" s="31"/>
    </row>
    <row r="13" spans="1:10" ht="15.75" customHeight="1">
      <c r="A13" s="21"/>
      <c r="B13" s="26"/>
      <c r="C13" s="48"/>
      <c r="D13" s="48"/>
      <c r="E13" s="21"/>
      <c r="F13" s="27"/>
      <c r="G13" s="28"/>
      <c r="H13" s="29"/>
      <c r="I13" s="30"/>
      <c r="J13" s="31"/>
    </row>
    <row r="14" spans="1:10" ht="15.75" customHeight="1">
      <c r="A14" s="21"/>
      <c r="B14" s="26"/>
      <c r="C14" s="48"/>
      <c r="D14" s="48"/>
      <c r="E14" s="21"/>
      <c r="F14" s="27"/>
      <c r="G14" s="28"/>
      <c r="H14" s="29"/>
      <c r="I14" s="30"/>
      <c r="J14" s="31"/>
    </row>
    <row r="15" spans="1:10" ht="15.75" customHeight="1">
      <c r="A15" s="21"/>
      <c r="B15" s="26"/>
      <c r="C15" s="48"/>
      <c r="D15" s="48"/>
      <c r="E15" s="21"/>
      <c r="F15" s="27"/>
      <c r="G15" s="28"/>
      <c r="H15" s="29"/>
      <c r="I15" s="30"/>
      <c r="J15" s="31"/>
    </row>
    <row r="16" spans="1:10" ht="15.75" customHeight="1">
      <c r="A16" s="21"/>
      <c r="B16" s="26"/>
      <c r="C16" s="48"/>
      <c r="D16" s="48"/>
      <c r="E16" s="21"/>
      <c r="F16" s="27"/>
      <c r="G16" s="28"/>
      <c r="H16" s="29"/>
      <c r="I16" s="30"/>
      <c r="J16" s="31"/>
    </row>
    <row r="17" spans="1:10" ht="15.75" customHeight="1">
      <c r="A17" s="21"/>
      <c r="B17" s="26"/>
      <c r="C17" s="48"/>
      <c r="D17" s="48"/>
      <c r="E17" s="21"/>
      <c r="F17" s="27"/>
      <c r="G17" s="28"/>
      <c r="H17" s="29"/>
      <c r="I17" s="30"/>
      <c r="J17" s="31"/>
    </row>
    <row r="18" spans="1:10" ht="15.75" customHeight="1">
      <c r="A18" s="21"/>
      <c r="B18" s="26"/>
      <c r="C18" s="48"/>
      <c r="D18" s="48"/>
      <c r="E18" s="21"/>
      <c r="F18" s="27"/>
      <c r="G18" s="28"/>
      <c r="H18" s="29"/>
      <c r="I18" s="30"/>
      <c r="J18" s="31"/>
    </row>
    <row r="19" spans="1:10" ht="15.75" customHeight="1">
      <c r="A19" s="21"/>
      <c r="B19" s="26"/>
      <c r="C19" s="48"/>
      <c r="D19" s="48"/>
      <c r="E19" s="21"/>
      <c r="F19" s="27"/>
      <c r="G19" s="28"/>
      <c r="H19" s="29"/>
      <c r="I19" s="30"/>
      <c r="J19" s="31"/>
    </row>
    <row r="20" spans="1:10" ht="15.75" customHeight="1">
      <c r="A20" s="21"/>
      <c r="B20" s="26"/>
      <c r="C20" s="48"/>
      <c r="D20" s="48"/>
      <c r="E20" s="21"/>
      <c r="F20" s="27"/>
      <c r="G20" s="28"/>
      <c r="H20" s="29"/>
      <c r="I20" s="30"/>
      <c r="J20" s="31"/>
    </row>
    <row r="21" spans="1:10" ht="15.75" customHeight="1">
      <c r="A21" s="21"/>
      <c r="B21" s="26"/>
      <c r="C21" s="48"/>
      <c r="D21" s="48"/>
      <c r="E21" s="21"/>
      <c r="F21" s="27"/>
      <c r="G21" s="28"/>
      <c r="H21" s="29"/>
      <c r="I21" s="30"/>
      <c r="J21" s="31"/>
    </row>
    <row r="22" spans="1:10" ht="15.75" customHeight="1">
      <c r="A22" s="21"/>
      <c r="B22" s="26"/>
      <c r="C22" s="48"/>
      <c r="D22" s="48"/>
      <c r="E22" s="21"/>
      <c r="F22" s="27"/>
      <c r="G22" s="28"/>
      <c r="H22" s="29"/>
      <c r="I22" s="30"/>
      <c r="J22" s="31"/>
    </row>
    <row r="23" spans="1:10" ht="15.75" customHeight="1">
      <c r="A23" s="21"/>
      <c r="B23" s="26"/>
      <c r="C23" s="48"/>
      <c r="D23" s="48"/>
      <c r="E23" s="21"/>
      <c r="F23" s="27"/>
      <c r="G23" s="28"/>
      <c r="H23" s="29"/>
      <c r="I23" s="30"/>
      <c r="J23" s="31"/>
    </row>
    <row r="24" spans="1:10" ht="15.75" customHeight="1">
      <c r="A24" s="21"/>
      <c r="B24" s="26"/>
      <c r="C24" s="48"/>
      <c r="D24" s="48"/>
      <c r="E24" s="21"/>
      <c r="F24" s="27"/>
      <c r="G24" s="28"/>
      <c r="H24" s="29"/>
      <c r="I24" s="30"/>
      <c r="J24" s="31"/>
    </row>
    <row r="25" spans="1:10" ht="15.75" customHeight="1">
      <c r="A25" s="21"/>
      <c r="B25" s="26"/>
      <c r="C25" s="48"/>
      <c r="D25" s="48"/>
      <c r="E25" s="21"/>
      <c r="F25" s="27"/>
      <c r="G25" s="28"/>
      <c r="H25" s="29"/>
      <c r="I25" s="30"/>
      <c r="J25" s="31"/>
    </row>
    <row r="26" spans="1:10" ht="15.75" customHeight="1">
      <c r="A26" s="21"/>
      <c r="B26" s="26"/>
      <c r="C26" s="48"/>
      <c r="D26" s="48"/>
      <c r="E26" s="21"/>
      <c r="F26" s="27"/>
      <c r="G26" s="28"/>
      <c r="H26" s="29"/>
      <c r="I26" s="30"/>
      <c r="J26" s="31"/>
    </row>
    <row r="27" spans="1:10" ht="15.75" customHeight="1">
      <c r="A27" s="619" t="s">
        <v>1101</v>
      </c>
      <c r="B27" s="620"/>
      <c r="C27" s="48"/>
      <c r="D27" s="48"/>
      <c r="E27" s="31"/>
      <c r="F27" s="27">
        <f>SUM(F6:F26)</f>
        <v>0</v>
      </c>
      <c r="G27" s="28"/>
      <c r="H27" s="29">
        <f>SUM(H6:H26)</f>
        <v>0</v>
      </c>
      <c r="I27" s="30">
        <f>SUM(I6:I26)</f>
        <v>0</v>
      </c>
      <c r="J27" s="31"/>
    </row>
    <row r="28" spans="1:10" ht="15.75" customHeight="1">
      <c r="A28" s="34" t="e">
        <f>#REF!&amp;#REF!</f>
        <v>#REF!</v>
      </c>
      <c r="I28" s="19" t="e">
        <f>"评估人员："&amp;#REF!</f>
        <v>#REF!</v>
      </c>
    </row>
    <row r="29" spans="1:10" ht="15.75" customHeight="1">
      <c r="A29" s="34" t="e">
        <f>CONCATENATE(#REF!,#REF!,#REF!,#REF!,#REF!,#REF!,#REF!)</f>
        <v>#REF!</v>
      </c>
    </row>
  </sheetData>
  <mergeCells count="3">
    <mergeCell ref="A2:J2"/>
    <mergeCell ref="A3:J3"/>
    <mergeCell ref="A27:B27"/>
  </mergeCells>
  <phoneticPr fontId="12" type="noConversion"/>
  <hyperlinks>
    <hyperlink ref="A1" location="索引目录!I16" display="返回索引页"/>
    <hyperlink ref="B1" location="流动负债汇总!B16" display="返回"/>
  </hyperlinks>
  <printOptions horizontalCentered="1"/>
  <pageMargins left="0.35433070866141703" right="0.35433070866141703" top="0.78740157480314998" bottom="0.78740157480314998" header="1.0629921259842501" footer="0.511811023622047"/>
  <pageSetup paperSize="9" scale="97" fitToHeight="0" orientation="landscape"/>
  <headerFooter alignWithMargins="0">
    <oddHeader>&amp;R&amp;"宋体,常规"&amp;10表&amp;"Times New Roman,常规"5-11
&amp;"宋体,常规"共&amp;"Times New Roman,常规"&amp;N&amp;"宋体,常规"页第&amp;"Times New Roman,常规"&amp;P&amp;"宋体,常规"页</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K29"/>
  <sheetViews>
    <sheetView workbookViewId="0">
      <selection activeCell="A2" sqref="A2:K2"/>
    </sheetView>
  </sheetViews>
  <sheetFormatPr defaultColWidth="9" defaultRowHeight="15.75" customHeight="1" outlineLevelCol="1"/>
  <cols>
    <col min="1" max="1" width="4.625" style="13" customWidth="1"/>
    <col min="2" max="2" width="23.5" style="13" customWidth="1"/>
    <col min="3" max="3" width="6.875" style="13" customWidth="1"/>
    <col min="4" max="4" width="12.375" style="13" customWidth="1"/>
    <col min="5" max="5" width="12" style="13" customWidth="1"/>
    <col min="6" max="7" width="17.5" style="13" customWidth="1" outlineLevel="1"/>
    <col min="8" max="8" width="13.125" style="13" customWidth="1"/>
    <col min="9" max="10" width="17.375" style="13" customWidth="1" outlineLevel="1"/>
    <col min="11" max="11" width="16.375" style="13" customWidth="1"/>
    <col min="12" max="16384" width="9" style="13"/>
  </cols>
  <sheetData>
    <row r="1" spans="1:11" ht="12.75">
      <c r="A1" s="353" t="s">
        <v>272</v>
      </c>
      <c r="B1" s="16" t="s">
        <v>452</v>
      </c>
      <c r="C1" s="18"/>
      <c r="D1" s="18"/>
      <c r="E1" s="18"/>
      <c r="F1" s="18"/>
      <c r="G1" s="18"/>
      <c r="H1" s="18"/>
      <c r="I1" s="18"/>
      <c r="J1" s="18"/>
      <c r="K1" s="18"/>
    </row>
    <row r="2" spans="1:11" s="11" customFormat="1" ht="30" customHeight="1">
      <c r="A2" s="607" t="s">
        <v>577</v>
      </c>
      <c r="B2" s="607"/>
      <c r="C2" s="607"/>
      <c r="D2" s="607"/>
      <c r="E2" s="607"/>
      <c r="F2" s="607"/>
      <c r="G2" s="607"/>
      <c r="H2" s="607"/>
      <c r="I2" s="607"/>
      <c r="J2" s="607"/>
      <c r="K2" s="607"/>
    </row>
    <row r="3" spans="1:11" ht="14.1" customHeight="1">
      <c r="A3" s="608" t="e">
        <f>CONCATENATE(#REF!,#REF!,#REF!,#REF!,#REF!,#REF!,#REF!)</f>
        <v>#REF!</v>
      </c>
      <c r="B3" s="608"/>
      <c r="C3" s="608"/>
      <c r="D3" s="608"/>
      <c r="E3" s="608"/>
      <c r="F3" s="608"/>
      <c r="G3" s="608"/>
      <c r="H3" s="608"/>
      <c r="I3" s="618"/>
      <c r="J3" s="618"/>
      <c r="K3" s="618"/>
    </row>
    <row r="4" spans="1:11" ht="15.75" customHeight="1">
      <c r="A4" s="19" t="e">
        <f>#REF!&amp;#REF!</f>
        <v>#REF!</v>
      </c>
      <c r="K4" s="20" t="s">
        <v>275</v>
      </c>
    </row>
    <row r="5" spans="1:11" s="12" customFormat="1" ht="15.75" customHeight="1">
      <c r="A5" s="21" t="s">
        <v>454</v>
      </c>
      <c r="B5" s="21" t="s">
        <v>578</v>
      </c>
      <c r="C5" s="21" t="s">
        <v>579</v>
      </c>
      <c r="D5" s="21" t="s">
        <v>580</v>
      </c>
      <c r="E5" s="21" t="s">
        <v>581</v>
      </c>
      <c r="F5" s="23" t="s">
        <v>456</v>
      </c>
      <c r="G5" s="117" t="s">
        <v>582</v>
      </c>
      <c r="H5" s="21" t="s">
        <v>457</v>
      </c>
      <c r="I5" s="21" t="s">
        <v>458</v>
      </c>
      <c r="J5" s="21" t="s">
        <v>460</v>
      </c>
      <c r="K5" s="21" t="s">
        <v>583</v>
      </c>
    </row>
    <row r="6" spans="1:11" ht="15.75" customHeight="1">
      <c r="A6" s="21">
        <v>1</v>
      </c>
      <c r="B6" s="26"/>
      <c r="C6" s="21"/>
      <c r="D6" s="30"/>
      <c r="E6" s="21"/>
      <c r="F6" s="30"/>
      <c r="G6" s="28"/>
      <c r="H6" s="30">
        <f>F6+G6</f>
        <v>0</v>
      </c>
      <c r="I6" s="30">
        <f>H6</f>
        <v>0</v>
      </c>
      <c r="J6" s="30" t="str">
        <f>IF(H6=0,"",(I6-H6)/H6*100)</f>
        <v/>
      </c>
      <c r="K6" s="30"/>
    </row>
    <row r="7" spans="1:11" ht="15.75" customHeight="1">
      <c r="A7" s="21"/>
      <c r="B7" s="26"/>
      <c r="C7" s="21"/>
      <c r="D7" s="30"/>
      <c r="E7" s="21"/>
      <c r="F7" s="27"/>
      <c r="G7" s="28"/>
      <c r="H7" s="30"/>
      <c r="I7" s="30"/>
      <c r="J7" s="30"/>
      <c r="K7" s="30"/>
    </row>
    <row r="8" spans="1:11" ht="15.75" customHeight="1">
      <c r="A8" s="21"/>
      <c r="B8" s="26"/>
      <c r="C8" s="21"/>
      <c r="D8" s="30"/>
      <c r="E8" s="21"/>
      <c r="F8" s="27"/>
      <c r="G8" s="28"/>
      <c r="H8" s="30"/>
      <c r="I8" s="30"/>
      <c r="J8" s="30"/>
      <c r="K8" s="30"/>
    </row>
    <row r="9" spans="1:11" ht="15.75" customHeight="1">
      <c r="A9" s="21"/>
      <c r="B9" s="26"/>
      <c r="C9" s="21"/>
      <c r="D9" s="30"/>
      <c r="E9" s="21"/>
      <c r="F9" s="27"/>
      <c r="G9" s="28"/>
      <c r="H9" s="30"/>
      <c r="I9" s="30"/>
      <c r="J9" s="30"/>
      <c r="K9" s="30"/>
    </row>
    <row r="10" spans="1:11" ht="15.75" customHeight="1">
      <c r="A10" s="21"/>
      <c r="B10" s="26"/>
      <c r="C10" s="21"/>
      <c r="D10" s="30"/>
      <c r="E10" s="21"/>
      <c r="F10" s="27"/>
      <c r="G10" s="28"/>
      <c r="H10" s="30"/>
      <c r="I10" s="30"/>
      <c r="J10" s="30"/>
      <c r="K10" s="30"/>
    </row>
    <row r="11" spans="1:11" ht="15.75" customHeight="1">
      <c r="A11" s="21"/>
      <c r="B11" s="26"/>
      <c r="C11" s="21"/>
      <c r="D11" s="30"/>
      <c r="E11" s="21"/>
      <c r="F11" s="27"/>
      <c r="G11" s="28"/>
      <c r="H11" s="30"/>
      <c r="I11" s="30"/>
      <c r="J11" s="30"/>
      <c r="K11" s="30"/>
    </row>
    <row r="12" spans="1:11" ht="15.75" customHeight="1">
      <c r="A12" s="21"/>
      <c r="B12" s="26"/>
      <c r="C12" s="21"/>
      <c r="D12" s="30"/>
      <c r="E12" s="21"/>
      <c r="F12" s="27"/>
      <c r="G12" s="28"/>
      <c r="H12" s="30"/>
      <c r="I12" s="30"/>
      <c r="J12" s="30"/>
      <c r="K12" s="30"/>
    </row>
    <row r="13" spans="1:11" ht="15.75" customHeight="1">
      <c r="A13" s="21"/>
      <c r="B13" s="26"/>
      <c r="C13" s="21"/>
      <c r="D13" s="30"/>
      <c r="E13" s="21"/>
      <c r="F13" s="27"/>
      <c r="G13" s="28"/>
      <c r="H13" s="30"/>
      <c r="I13" s="30"/>
      <c r="J13" s="30"/>
      <c r="K13" s="30"/>
    </row>
    <row r="14" spans="1:11" ht="15.75" customHeight="1">
      <c r="A14" s="21"/>
      <c r="B14" s="26"/>
      <c r="C14" s="21"/>
      <c r="D14" s="30"/>
      <c r="E14" s="21"/>
      <c r="F14" s="27"/>
      <c r="G14" s="28"/>
      <c r="H14" s="30"/>
      <c r="I14" s="30"/>
      <c r="J14" s="30"/>
      <c r="K14" s="30"/>
    </row>
    <row r="15" spans="1:11" ht="15.75" customHeight="1">
      <c r="A15" s="21"/>
      <c r="B15" s="26"/>
      <c r="C15" s="21"/>
      <c r="D15" s="30"/>
      <c r="E15" s="21"/>
      <c r="F15" s="27"/>
      <c r="G15" s="28"/>
      <c r="H15" s="30"/>
      <c r="I15" s="30"/>
      <c r="J15" s="30"/>
      <c r="K15" s="30"/>
    </row>
    <row r="16" spans="1:11" ht="15.75" customHeight="1">
      <c r="A16" s="21"/>
      <c r="B16" s="26"/>
      <c r="C16" s="21"/>
      <c r="D16" s="30"/>
      <c r="E16" s="21"/>
      <c r="F16" s="27"/>
      <c r="G16" s="28"/>
      <c r="H16" s="30"/>
      <c r="I16" s="30"/>
      <c r="J16" s="30"/>
      <c r="K16" s="30"/>
    </row>
    <row r="17" spans="1:11" ht="15.75" customHeight="1">
      <c r="A17" s="21"/>
      <c r="B17" s="26"/>
      <c r="C17" s="21"/>
      <c r="D17" s="30"/>
      <c r="E17" s="21"/>
      <c r="F17" s="27"/>
      <c r="G17" s="28"/>
      <c r="H17" s="30"/>
      <c r="I17" s="30"/>
      <c r="J17" s="30"/>
      <c r="K17" s="30"/>
    </row>
    <row r="18" spans="1:11" ht="15.75" customHeight="1">
      <c r="A18" s="21"/>
      <c r="B18" s="26"/>
      <c r="C18" s="21"/>
      <c r="D18" s="30"/>
      <c r="E18" s="21"/>
      <c r="F18" s="27"/>
      <c r="G18" s="28"/>
      <c r="H18" s="30"/>
      <c r="I18" s="30"/>
      <c r="J18" s="30"/>
      <c r="K18" s="30"/>
    </row>
    <row r="19" spans="1:11" ht="15.75" customHeight="1">
      <c r="A19" s="21"/>
      <c r="B19" s="26"/>
      <c r="C19" s="21"/>
      <c r="D19" s="30"/>
      <c r="E19" s="21"/>
      <c r="F19" s="27"/>
      <c r="G19" s="28"/>
      <c r="H19" s="30"/>
      <c r="I19" s="30"/>
      <c r="J19" s="30"/>
      <c r="K19" s="30"/>
    </row>
    <row r="20" spans="1:11" ht="15.75" customHeight="1">
      <c r="A20" s="21"/>
      <c r="B20" s="26"/>
      <c r="C20" s="21"/>
      <c r="D20" s="30"/>
      <c r="E20" s="21"/>
      <c r="F20" s="27"/>
      <c r="G20" s="28"/>
      <c r="H20" s="30"/>
      <c r="I20" s="30"/>
      <c r="J20" s="30"/>
      <c r="K20" s="30"/>
    </row>
    <row r="21" spans="1:11" ht="15.75" customHeight="1">
      <c r="A21" s="21"/>
      <c r="B21" s="26"/>
      <c r="C21" s="21"/>
      <c r="D21" s="30"/>
      <c r="E21" s="21"/>
      <c r="F21" s="27"/>
      <c r="G21" s="28"/>
      <c r="H21" s="30"/>
      <c r="I21" s="30"/>
      <c r="J21" s="30"/>
      <c r="K21" s="30"/>
    </row>
    <row r="22" spans="1:11" ht="15.75" customHeight="1">
      <c r="A22" s="21"/>
      <c r="B22" s="26"/>
      <c r="C22" s="21"/>
      <c r="D22" s="30"/>
      <c r="E22" s="21"/>
      <c r="F22" s="27"/>
      <c r="G22" s="28"/>
      <c r="H22" s="30"/>
      <c r="I22" s="30"/>
      <c r="J22" s="30"/>
      <c r="K22" s="30"/>
    </row>
    <row r="23" spans="1:11" ht="15.75" customHeight="1">
      <c r="A23" s="21"/>
      <c r="B23" s="26"/>
      <c r="C23" s="21"/>
      <c r="D23" s="30"/>
      <c r="E23" s="21"/>
      <c r="F23" s="27"/>
      <c r="G23" s="28"/>
      <c r="H23" s="30"/>
      <c r="I23" s="30"/>
      <c r="J23" s="30"/>
      <c r="K23" s="30"/>
    </row>
    <row r="24" spans="1:11" ht="15.75" customHeight="1">
      <c r="A24" s="21"/>
      <c r="B24" s="26"/>
      <c r="C24" s="21"/>
      <c r="D24" s="30"/>
      <c r="E24" s="21"/>
      <c r="F24" s="27"/>
      <c r="G24" s="28"/>
      <c r="H24" s="30"/>
      <c r="I24" s="30"/>
      <c r="J24" s="30"/>
      <c r="K24" s="30"/>
    </row>
    <row r="25" spans="1:11" ht="15.75" customHeight="1">
      <c r="A25" s="21"/>
      <c r="B25" s="26"/>
      <c r="C25" s="21"/>
      <c r="D25" s="30"/>
      <c r="E25" s="21"/>
      <c r="F25" s="27"/>
      <c r="G25" s="28"/>
      <c r="H25" s="30"/>
      <c r="I25" s="30"/>
      <c r="J25" s="30"/>
      <c r="K25" s="30"/>
    </row>
    <row r="26" spans="1:11" ht="15.75" customHeight="1">
      <c r="A26" s="31"/>
      <c r="B26" s="26"/>
      <c r="C26" s="21"/>
      <c r="D26" s="30"/>
      <c r="E26" s="21"/>
      <c r="F26" s="27"/>
      <c r="G26" s="28"/>
      <c r="H26" s="30"/>
      <c r="I26" s="30"/>
      <c r="J26" s="30"/>
      <c r="K26" s="30"/>
    </row>
    <row r="27" spans="1:11" ht="15.75" customHeight="1">
      <c r="A27" s="619" t="s">
        <v>584</v>
      </c>
      <c r="B27" s="620"/>
      <c r="C27" s="31"/>
      <c r="D27" s="30"/>
      <c r="E27" s="21"/>
      <c r="F27" s="27">
        <f>SUM(F6:F26)</f>
        <v>0</v>
      </c>
      <c r="G27" s="28"/>
      <c r="H27" s="29">
        <f>SUM(H6:H26)</f>
        <v>0</v>
      </c>
      <c r="I27" s="30">
        <f>SUM(I6:I26)</f>
        <v>0</v>
      </c>
      <c r="J27" s="30" t="str">
        <f>IF(H27=0,"",(I27-H27)/H27*100)</f>
        <v/>
      </c>
      <c r="K27" s="30"/>
    </row>
    <row r="28" spans="1:11" ht="15.75" customHeight="1">
      <c r="A28" s="34" t="e">
        <f>#REF!&amp;#REF!</f>
        <v>#REF!</v>
      </c>
      <c r="I28" s="19" t="e">
        <f>"评估人员："&amp;#REF!</f>
        <v>#REF!</v>
      </c>
      <c r="J28" s="19"/>
    </row>
    <row r="29" spans="1:11" ht="15.75" customHeight="1">
      <c r="A29" s="34" t="e">
        <f>CONCATENATE(#REF!,#REF!,#REF!,#REF!,#REF!,#REF!,#REF!)</f>
        <v>#REF!</v>
      </c>
    </row>
  </sheetData>
  <mergeCells count="3">
    <mergeCell ref="A2:K2"/>
    <mergeCell ref="A3:K3"/>
    <mergeCell ref="A27:B27"/>
  </mergeCells>
  <phoneticPr fontId="12" type="noConversion"/>
  <hyperlinks>
    <hyperlink ref="B1" location="流动汇总!B6" display="返回"/>
    <hyperlink ref="A1" location="索引目录!E6" display="返回索引页"/>
  </hyperlinks>
  <printOptions horizontalCentered="1"/>
  <pageMargins left="0.35433070866141703" right="0.35433070866141703" top="0.78740157480314998" bottom="0.78740157480314998" header="1.02362204724409" footer="0.511811023622047"/>
  <pageSetup paperSize="9" scale="82" fitToHeight="0" orientation="landscape"/>
  <headerFooter alignWithMargins="0">
    <oddHeader>&amp;R&amp;"宋体,常规"&amp;10表&amp;"Times New Roman,常规"3-1-1
&amp;"宋体,常规"共&amp;"Times New Roman,常规"&amp;N&amp;"宋体,常规"页第&amp;"Times New Roman,常规"&amp;P&amp;"宋体,常规"页</oddHeader>
  </headerFooter>
  <legacyDrawing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2">
    <pageSetUpPr fitToPage="1"/>
  </sheetPr>
  <dimension ref="A1:I29"/>
  <sheetViews>
    <sheetView workbookViewId="0">
      <selection activeCell="A2" sqref="A2:J2"/>
    </sheetView>
  </sheetViews>
  <sheetFormatPr defaultColWidth="9" defaultRowHeight="15.75" customHeight="1" outlineLevelCol="1"/>
  <cols>
    <col min="1" max="1" width="4.25" style="13" customWidth="1"/>
    <col min="2" max="2" width="23" style="13" customWidth="1"/>
    <col min="3" max="3" width="10.625" style="13" customWidth="1"/>
    <col min="4" max="4" width="17.125" style="14" customWidth="1"/>
    <col min="5" max="6" width="16.5" style="13" customWidth="1" outlineLevel="1"/>
    <col min="7" max="7" width="16.5" style="13" customWidth="1"/>
    <col min="8" max="8" width="16.5" style="13" customWidth="1" outlineLevel="1"/>
    <col min="9" max="9" width="15.5" style="13" customWidth="1"/>
    <col min="10" max="16384" width="9" style="13"/>
  </cols>
  <sheetData>
    <row r="1" spans="1:9">
      <c r="A1" s="15" t="s">
        <v>414</v>
      </c>
      <c r="B1" s="16" t="s">
        <v>452</v>
      </c>
      <c r="C1" s="18"/>
      <c r="D1" s="17"/>
      <c r="E1" s="18"/>
      <c r="F1" s="18"/>
      <c r="G1" s="18"/>
      <c r="H1" s="18"/>
      <c r="I1" s="18"/>
    </row>
    <row r="2" spans="1:9" s="11" customFormat="1" ht="30" customHeight="1">
      <c r="A2" s="607" t="s">
        <v>1157</v>
      </c>
      <c r="B2" s="607"/>
      <c r="C2" s="607"/>
      <c r="D2" s="607"/>
      <c r="E2" s="607"/>
      <c r="F2" s="607"/>
      <c r="G2" s="607"/>
      <c r="H2" s="607"/>
      <c r="I2" s="607"/>
    </row>
    <row r="3" spans="1:9" ht="14.1" customHeight="1">
      <c r="A3" s="608" t="e">
        <f>CONCATENATE(#REF!,#REF!,#REF!,#REF!,#REF!,#REF!,#REF!)</f>
        <v>#REF!</v>
      </c>
      <c r="B3" s="608"/>
      <c r="C3" s="608"/>
      <c r="D3" s="608"/>
      <c r="E3" s="608"/>
      <c r="F3" s="608"/>
      <c r="G3" s="608"/>
      <c r="H3" s="608"/>
      <c r="I3" s="618"/>
    </row>
    <row r="4" spans="1:9" ht="15.75" customHeight="1">
      <c r="A4" s="19" t="e">
        <f>#REF!&amp;#REF!</f>
        <v>#REF!</v>
      </c>
      <c r="I4" s="20" t="s">
        <v>275</v>
      </c>
    </row>
    <row r="5" spans="1:9" s="12" customFormat="1" ht="15.75" customHeight="1">
      <c r="A5" s="21" t="s">
        <v>454</v>
      </c>
      <c r="B5" s="21" t="s">
        <v>622</v>
      </c>
      <c r="C5" s="21" t="s">
        <v>637</v>
      </c>
      <c r="D5" s="22" t="s">
        <v>638</v>
      </c>
      <c r="E5" s="23" t="s">
        <v>456</v>
      </c>
      <c r="F5" s="24" t="s">
        <v>582</v>
      </c>
      <c r="G5" s="25" t="s">
        <v>457</v>
      </c>
      <c r="H5" s="21" t="s">
        <v>458</v>
      </c>
      <c r="I5" s="21" t="s">
        <v>583</v>
      </c>
    </row>
    <row r="6" spans="1:9" ht="15.75" customHeight="1">
      <c r="A6" s="21">
        <v>1</v>
      </c>
      <c r="B6" s="59"/>
      <c r="C6" s="21"/>
      <c r="D6" s="22"/>
      <c r="E6" s="27"/>
      <c r="F6" s="28"/>
      <c r="G6" s="29">
        <f>E6+F6</f>
        <v>0</v>
      </c>
      <c r="H6" s="30">
        <f>G6</f>
        <v>0</v>
      </c>
      <c r="I6" s="31"/>
    </row>
    <row r="7" spans="1:9" ht="15.75" customHeight="1">
      <c r="A7" s="21"/>
      <c r="B7" s="26"/>
      <c r="C7" s="48"/>
      <c r="D7" s="22"/>
      <c r="E7" s="27"/>
      <c r="F7" s="28"/>
      <c r="G7" s="29"/>
      <c r="H7" s="30"/>
      <c r="I7" s="31"/>
    </row>
    <row r="8" spans="1:9" ht="15.75" customHeight="1">
      <c r="A8" s="21"/>
      <c r="B8" s="26"/>
      <c r="C8" s="48"/>
      <c r="D8" s="22"/>
      <c r="E8" s="27"/>
      <c r="F8" s="28"/>
      <c r="G8" s="29"/>
      <c r="H8" s="30"/>
      <c r="I8" s="31"/>
    </row>
    <row r="9" spans="1:9" ht="15.75" customHeight="1">
      <c r="A9" s="21"/>
      <c r="B9" s="26"/>
      <c r="C9" s="48"/>
      <c r="D9" s="22"/>
      <c r="E9" s="27"/>
      <c r="F9" s="28"/>
      <c r="G9" s="29"/>
      <c r="H9" s="30"/>
      <c r="I9" s="31"/>
    </row>
    <row r="10" spans="1:9" ht="15.75" customHeight="1">
      <c r="A10" s="21"/>
      <c r="B10" s="26"/>
      <c r="C10" s="48"/>
      <c r="D10" s="22"/>
      <c r="E10" s="27"/>
      <c r="F10" s="28"/>
      <c r="G10" s="29"/>
      <c r="H10" s="30"/>
      <c r="I10" s="31"/>
    </row>
    <row r="11" spans="1:9" ht="15.75" customHeight="1">
      <c r="A11" s="21"/>
      <c r="B11" s="26"/>
      <c r="C11" s="48"/>
      <c r="D11" s="22"/>
      <c r="E11" s="27"/>
      <c r="F11" s="28"/>
      <c r="G11" s="29"/>
      <c r="H11" s="30"/>
      <c r="I11" s="31"/>
    </row>
    <row r="12" spans="1:9" ht="15.75" customHeight="1">
      <c r="A12" s="21"/>
      <c r="B12" s="26"/>
      <c r="C12" s="48"/>
      <c r="D12" s="22"/>
      <c r="E12" s="27"/>
      <c r="F12" s="28"/>
      <c r="G12" s="29"/>
      <c r="H12" s="30"/>
      <c r="I12" s="31"/>
    </row>
    <row r="13" spans="1:9" ht="15.75" customHeight="1">
      <c r="A13" s="21"/>
      <c r="B13" s="26"/>
      <c r="C13" s="48"/>
      <c r="D13" s="22"/>
      <c r="E13" s="27"/>
      <c r="F13" s="28"/>
      <c r="G13" s="29"/>
      <c r="H13" s="30"/>
      <c r="I13" s="31"/>
    </row>
    <row r="14" spans="1:9" ht="15.75" customHeight="1">
      <c r="A14" s="21"/>
      <c r="B14" s="26"/>
      <c r="C14" s="48"/>
      <c r="D14" s="22"/>
      <c r="E14" s="27"/>
      <c r="F14" s="28"/>
      <c r="G14" s="29"/>
      <c r="H14" s="30"/>
      <c r="I14" s="31"/>
    </row>
    <row r="15" spans="1:9" ht="15.75" customHeight="1">
      <c r="A15" s="21"/>
      <c r="B15" s="26"/>
      <c r="C15" s="48"/>
      <c r="D15" s="22"/>
      <c r="E15" s="27"/>
      <c r="F15" s="28"/>
      <c r="G15" s="29"/>
      <c r="H15" s="30"/>
      <c r="I15" s="31"/>
    </row>
    <row r="16" spans="1:9" ht="15.75" customHeight="1">
      <c r="A16" s="21"/>
      <c r="B16" s="26"/>
      <c r="C16" s="48"/>
      <c r="D16" s="22"/>
      <c r="E16" s="27"/>
      <c r="F16" s="28"/>
      <c r="G16" s="29"/>
      <c r="H16" s="30"/>
      <c r="I16" s="31"/>
    </row>
    <row r="17" spans="1:9" ht="15.75" customHeight="1">
      <c r="A17" s="21"/>
      <c r="B17" s="26"/>
      <c r="C17" s="48"/>
      <c r="D17" s="22"/>
      <c r="E17" s="27"/>
      <c r="F17" s="28"/>
      <c r="G17" s="29"/>
      <c r="H17" s="30"/>
      <c r="I17" s="31"/>
    </row>
    <row r="18" spans="1:9" ht="15.75" customHeight="1">
      <c r="A18" s="21"/>
      <c r="B18" s="26"/>
      <c r="C18" s="48"/>
      <c r="D18" s="22"/>
      <c r="E18" s="27"/>
      <c r="F18" s="28"/>
      <c r="G18" s="29"/>
      <c r="H18" s="30"/>
      <c r="I18" s="31"/>
    </row>
    <row r="19" spans="1:9" ht="15.75" customHeight="1">
      <c r="A19" s="21"/>
      <c r="B19" s="26"/>
      <c r="C19" s="48"/>
      <c r="D19" s="22"/>
      <c r="E19" s="27"/>
      <c r="F19" s="28"/>
      <c r="G19" s="29"/>
      <c r="H19" s="30"/>
      <c r="I19" s="31"/>
    </row>
    <row r="20" spans="1:9" ht="15.75" customHeight="1">
      <c r="A20" s="21"/>
      <c r="B20" s="26"/>
      <c r="C20" s="48"/>
      <c r="D20" s="22"/>
      <c r="E20" s="27"/>
      <c r="F20" s="28"/>
      <c r="G20" s="29"/>
      <c r="H20" s="30"/>
      <c r="I20" s="31"/>
    </row>
    <row r="21" spans="1:9" ht="15.75" customHeight="1">
      <c r="A21" s="21"/>
      <c r="B21" s="26"/>
      <c r="C21" s="48"/>
      <c r="D21" s="22"/>
      <c r="E21" s="27"/>
      <c r="F21" s="28"/>
      <c r="G21" s="29"/>
      <c r="H21" s="30"/>
      <c r="I21" s="31"/>
    </row>
    <row r="22" spans="1:9" ht="15.75" customHeight="1">
      <c r="A22" s="21"/>
      <c r="B22" s="26"/>
      <c r="C22" s="48"/>
      <c r="D22" s="22"/>
      <c r="E22" s="27"/>
      <c r="F22" s="28"/>
      <c r="G22" s="29"/>
      <c r="H22" s="30"/>
      <c r="I22" s="31"/>
    </row>
    <row r="23" spans="1:9" ht="15.75" customHeight="1">
      <c r="A23" s="21"/>
      <c r="B23" s="26"/>
      <c r="C23" s="48"/>
      <c r="D23" s="22"/>
      <c r="E23" s="27"/>
      <c r="F23" s="28"/>
      <c r="G23" s="29"/>
      <c r="H23" s="30"/>
      <c r="I23" s="31"/>
    </row>
    <row r="24" spans="1:9" ht="15.75" customHeight="1">
      <c r="A24" s="21"/>
      <c r="B24" s="26"/>
      <c r="C24" s="48"/>
      <c r="D24" s="22"/>
      <c r="E24" s="27"/>
      <c r="F24" s="28"/>
      <c r="G24" s="29"/>
      <c r="H24" s="30"/>
      <c r="I24" s="31"/>
    </row>
    <row r="25" spans="1:9" ht="15.75" customHeight="1">
      <c r="A25" s="21"/>
      <c r="B25" s="26"/>
      <c r="C25" s="48"/>
      <c r="D25" s="22"/>
      <c r="E25" s="27"/>
      <c r="F25" s="28"/>
      <c r="G25" s="29"/>
      <c r="H25" s="30"/>
      <c r="I25" s="31"/>
    </row>
    <row r="26" spans="1:9" ht="15.75" customHeight="1">
      <c r="A26" s="21"/>
      <c r="B26" s="26"/>
      <c r="C26" s="48"/>
      <c r="D26" s="22"/>
      <c r="E26" s="27"/>
      <c r="F26" s="28"/>
      <c r="G26" s="29"/>
      <c r="H26" s="30"/>
      <c r="I26" s="31"/>
    </row>
    <row r="27" spans="1:9" ht="15.75" customHeight="1">
      <c r="A27" s="619" t="s">
        <v>1101</v>
      </c>
      <c r="B27" s="620"/>
      <c r="C27" s="48"/>
      <c r="D27" s="22"/>
      <c r="E27" s="27">
        <f>SUM(E6:E26)</f>
        <v>0</v>
      </c>
      <c r="F27" s="28"/>
      <c r="G27" s="29">
        <f>SUM(G6:G26)</f>
        <v>0</v>
      </c>
      <c r="H27" s="30">
        <f>SUM(H6:H26)</f>
        <v>0</v>
      </c>
      <c r="I27" s="31"/>
    </row>
    <row r="28" spans="1:9" ht="15.75" customHeight="1">
      <c r="A28" s="34" t="e">
        <f>#REF!&amp;#REF!</f>
        <v>#REF!</v>
      </c>
      <c r="H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I17" display="返回索引页"/>
    <hyperlink ref="B1" location="流动负债汇总!B17"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Roman,常规"5-12
&amp;"宋体,常规"共&amp;"Times New Roman,常规"&amp;N&amp;"宋体,常规"页第&amp;"Times New Roman,常规"&amp;P&amp;"宋体,常规"页</oddHeader>
  </headerFooter>
  <legacy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tabColor indexed="10"/>
    <pageSetUpPr fitToPage="1"/>
  </sheetPr>
  <dimension ref="A1:G29"/>
  <sheetViews>
    <sheetView zoomScale="85" zoomScaleNormal="85" workbookViewId="0">
      <selection activeCell="A2" sqref="A2:J2"/>
    </sheetView>
  </sheetViews>
  <sheetFormatPr defaultColWidth="9" defaultRowHeight="15.75" customHeight="1" outlineLevelCol="1"/>
  <cols>
    <col min="1" max="1" width="6.25" style="13" customWidth="1"/>
    <col min="2" max="2" width="30.25" style="13" customWidth="1"/>
    <col min="3" max="3" width="19.125" style="13" hidden="1" customWidth="1" outlineLevel="1"/>
    <col min="4" max="4" width="22.5" style="13" customWidth="1" collapsed="1"/>
    <col min="5" max="6" width="22.5" style="13" customWidth="1"/>
    <col min="7" max="7" width="17.375" style="13" customWidth="1"/>
    <col min="8" max="16384" width="9" style="13"/>
  </cols>
  <sheetData>
    <row r="1" spans="1:7">
      <c r="A1" s="15" t="s">
        <v>414</v>
      </c>
      <c r="B1" s="16" t="s">
        <v>452</v>
      </c>
      <c r="C1" s="18"/>
      <c r="D1" s="18"/>
      <c r="E1" s="18"/>
      <c r="F1" s="18"/>
      <c r="G1" s="18"/>
    </row>
    <row r="2" spans="1:7" s="11" customFormat="1" ht="30" customHeight="1">
      <c r="A2" s="607" t="s">
        <v>1158</v>
      </c>
      <c r="B2" s="607"/>
      <c r="C2" s="607"/>
      <c r="D2" s="607"/>
      <c r="E2" s="607"/>
      <c r="F2" s="607"/>
      <c r="G2" s="607"/>
    </row>
    <row r="3" spans="1:7" ht="14.1" customHeight="1">
      <c r="A3" s="608" t="e">
        <f>CONCATENATE(#REF!,#REF!,#REF!,#REF!,#REF!,#REF!,#REF!)</f>
        <v>#REF!</v>
      </c>
      <c r="B3" s="608"/>
      <c r="C3" s="608"/>
      <c r="D3" s="608"/>
      <c r="E3" s="608"/>
      <c r="F3" s="608"/>
      <c r="G3" s="608"/>
    </row>
    <row r="4" spans="1:7" ht="15.75" customHeight="1">
      <c r="A4" s="19" t="e">
        <f>#REF!&amp;#REF!</f>
        <v>#REF!</v>
      </c>
      <c r="G4" s="53" t="s">
        <v>275</v>
      </c>
    </row>
    <row r="5" spans="1:7" s="12" customFormat="1" ht="15.75" customHeight="1">
      <c r="A5" s="54" t="s">
        <v>593</v>
      </c>
      <c r="B5" s="54" t="s">
        <v>594</v>
      </c>
      <c r="C5" s="55" t="s">
        <v>456</v>
      </c>
      <c r="D5" s="54" t="s">
        <v>457</v>
      </c>
      <c r="E5" s="54" t="s">
        <v>458</v>
      </c>
      <c r="F5" s="56" t="s">
        <v>459</v>
      </c>
      <c r="G5" s="54" t="s">
        <v>460</v>
      </c>
    </row>
    <row r="6" spans="1:7" ht="15.75" customHeight="1">
      <c r="A6" s="54" t="s">
        <v>1159</v>
      </c>
      <c r="B6" s="31" t="s">
        <v>1160</v>
      </c>
      <c r="C6" s="30">
        <f>长期借款!I27</f>
        <v>0</v>
      </c>
      <c r="D6" s="30">
        <f>长期借款!K27</f>
        <v>0</v>
      </c>
      <c r="E6" s="30">
        <f>长期借款!M27</f>
        <v>0</v>
      </c>
      <c r="F6" s="30">
        <f>E6-D6</f>
        <v>0</v>
      </c>
      <c r="G6" s="30" t="str">
        <f>IF(D6=0,"",F6/D6*100)</f>
        <v/>
      </c>
    </row>
    <row r="7" spans="1:7" ht="15.75" customHeight="1">
      <c r="A7" s="54" t="s">
        <v>1161</v>
      </c>
      <c r="B7" s="31" t="s">
        <v>1162</v>
      </c>
      <c r="C7" s="30">
        <f>应付债券!G27</f>
        <v>0</v>
      </c>
      <c r="D7" s="30">
        <f>应付债券!I27</f>
        <v>0</v>
      </c>
      <c r="E7" s="30">
        <f>应付债券!J27</f>
        <v>0</v>
      </c>
      <c r="F7" s="30">
        <f t="shared" ref="F7:F12" si="0">E7-D7</f>
        <v>0</v>
      </c>
      <c r="G7" s="30" t="str">
        <f t="shared" ref="G7:G12" si="1">IF(D7=0,"",F7/D7*100)</f>
        <v/>
      </c>
    </row>
    <row r="8" spans="1:7" ht="15.75" customHeight="1">
      <c r="A8" s="54" t="s">
        <v>1163</v>
      </c>
      <c r="B8" s="31" t="s">
        <v>1164</v>
      </c>
      <c r="C8" s="30">
        <f>长期应付款!G27</f>
        <v>0</v>
      </c>
      <c r="D8" s="30">
        <f>长期应付款!K27</f>
        <v>0</v>
      </c>
      <c r="E8" s="30">
        <f>长期应付款!L27</f>
        <v>0</v>
      </c>
      <c r="F8" s="30">
        <f t="shared" si="0"/>
        <v>0</v>
      </c>
      <c r="G8" s="30" t="str">
        <f t="shared" si="1"/>
        <v/>
      </c>
    </row>
    <row r="9" spans="1:7" ht="15.75" customHeight="1">
      <c r="A9" s="54" t="s">
        <v>1165</v>
      </c>
      <c r="B9" s="31" t="s">
        <v>1166</v>
      </c>
      <c r="C9" s="30">
        <f>专项应付款!D27</f>
        <v>0</v>
      </c>
      <c r="D9" s="30">
        <f>专项应付款!F27</f>
        <v>0</v>
      </c>
      <c r="E9" s="30">
        <f>专项应付款!G27</f>
        <v>0</v>
      </c>
      <c r="F9" s="30">
        <f t="shared" si="0"/>
        <v>0</v>
      </c>
      <c r="G9" s="30" t="str">
        <f t="shared" si="1"/>
        <v/>
      </c>
    </row>
    <row r="10" spans="1:7" ht="15.75" customHeight="1">
      <c r="A10" s="54" t="s">
        <v>1167</v>
      </c>
      <c r="B10" s="31" t="s">
        <v>1168</v>
      </c>
      <c r="C10" s="30">
        <f>预计负债!E27</f>
        <v>0</v>
      </c>
      <c r="D10" s="30">
        <f>预计负债!G27</f>
        <v>0</v>
      </c>
      <c r="E10" s="30">
        <f>预计负债!H27</f>
        <v>0</v>
      </c>
      <c r="F10" s="30">
        <f t="shared" si="0"/>
        <v>0</v>
      </c>
      <c r="G10" s="30" t="str">
        <f t="shared" si="1"/>
        <v/>
      </c>
    </row>
    <row r="11" spans="1:7" ht="15.75" customHeight="1">
      <c r="A11" s="54" t="s">
        <v>1169</v>
      </c>
      <c r="B11" s="31" t="s">
        <v>1170</v>
      </c>
      <c r="C11" s="30">
        <f>递延所得税负债!D27</f>
        <v>0</v>
      </c>
      <c r="D11" s="30">
        <f>递延所得税负债!F27</f>
        <v>0</v>
      </c>
      <c r="E11" s="30">
        <f>递延所得税负债!G27</f>
        <v>0</v>
      </c>
      <c r="F11" s="30">
        <f t="shared" si="0"/>
        <v>0</v>
      </c>
      <c r="G11" s="30" t="str">
        <f t="shared" si="1"/>
        <v/>
      </c>
    </row>
    <row r="12" spans="1:7" ht="15.75" customHeight="1">
      <c r="A12" s="54" t="s">
        <v>1171</v>
      </c>
      <c r="B12" s="31" t="s">
        <v>1172</v>
      </c>
      <c r="C12" s="30">
        <f>其他非流动负债!E27</f>
        <v>0</v>
      </c>
      <c r="D12" s="30">
        <f>其他非流动负债!G27</f>
        <v>0</v>
      </c>
      <c r="E12" s="30">
        <f>其他非流动负债!H27</f>
        <v>0</v>
      </c>
      <c r="F12" s="30">
        <f t="shared" si="0"/>
        <v>0</v>
      </c>
      <c r="G12" s="30" t="str">
        <f t="shared" si="1"/>
        <v/>
      </c>
    </row>
    <row r="13" spans="1:7" ht="15.75" customHeight="1">
      <c r="A13" s="21"/>
      <c r="B13" s="31"/>
      <c r="C13" s="30"/>
      <c r="D13" s="30"/>
      <c r="E13" s="30"/>
      <c r="F13" s="30"/>
      <c r="G13" s="30"/>
    </row>
    <row r="14" spans="1:7" ht="15.75" customHeight="1">
      <c r="A14" s="21"/>
      <c r="B14" s="31"/>
      <c r="C14" s="30"/>
      <c r="D14" s="30"/>
      <c r="E14" s="30"/>
      <c r="F14" s="30"/>
      <c r="G14" s="30"/>
    </row>
    <row r="15" spans="1:7" ht="15.75" customHeight="1">
      <c r="A15" s="21"/>
      <c r="B15" s="31"/>
      <c r="C15" s="30"/>
      <c r="D15" s="30"/>
      <c r="E15" s="30"/>
      <c r="F15" s="30"/>
      <c r="G15" s="30"/>
    </row>
    <row r="16" spans="1:7" ht="15.75" customHeight="1">
      <c r="A16" s="21"/>
      <c r="B16" s="31"/>
      <c r="C16" s="27"/>
      <c r="D16" s="29"/>
      <c r="E16" s="30"/>
      <c r="F16" s="30"/>
      <c r="G16" s="57"/>
    </row>
    <row r="17" spans="1:7" ht="15.75" customHeight="1">
      <c r="A17" s="21"/>
      <c r="B17" s="31"/>
      <c r="C17" s="27"/>
      <c r="D17" s="29"/>
      <c r="E17" s="30"/>
      <c r="F17" s="30"/>
      <c r="G17" s="57"/>
    </row>
    <row r="18" spans="1:7" ht="15.75" customHeight="1">
      <c r="A18" s="21"/>
      <c r="B18" s="31"/>
      <c r="C18" s="27"/>
      <c r="D18" s="29"/>
      <c r="E18" s="30"/>
      <c r="F18" s="30"/>
      <c r="G18" s="57"/>
    </row>
    <row r="19" spans="1:7" ht="15.75" customHeight="1">
      <c r="A19" s="21"/>
      <c r="B19" s="31"/>
      <c r="C19" s="27"/>
      <c r="D19" s="29"/>
      <c r="E19" s="30"/>
      <c r="F19" s="30"/>
      <c r="G19" s="57"/>
    </row>
    <row r="20" spans="1:7" ht="15.75" customHeight="1">
      <c r="A20" s="21"/>
      <c r="B20" s="31"/>
      <c r="C20" s="27"/>
      <c r="D20" s="29"/>
      <c r="E20" s="30"/>
      <c r="F20" s="30"/>
      <c r="G20" s="57"/>
    </row>
    <row r="21" spans="1:7" ht="15.75" customHeight="1">
      <c r="A21" s="21"/>
      <c r="B21" s="31"/>
      <c r="C21" s="27"/>
      <c r="D21" s="29"/>
      <c r="E21" s="30"/>
      <c r="F21" s="30"/>
      <c r="G21" s="57"/>
    </row>
    <row r="22" spans="1:7" ht="15.75" customHeight="1">
      <c r="A22" s="21"/>
      <c r="B22" s="31"/>
      <c r="C22" s="27"/>
      <c r="D22" s="29"/>
      <c r="E22" s="30"/>
      <c r="F22" s="30"/>
      <c r="G22" s="57"/>
    </row>
    <row r="23" spans="1:7" ht="15.75" customHeight="1">
      <c r="A23" s="21"/>
      <c r="B23" s="31"/>
      <c r="C23" s="27"/>
      <c r="D23" s="29"/>
      <c r="E23" s="30"/>
      <c r="F23" s="30"/>
      <c r="G23" s="57"/>
    </row>
    <row r="24" spans="1:7" ht="15.75" customHeight="1">
      <c r="A24" s="21"/>
      <c r="B24" s="31"/>
      <c r="C24" s="27"/>
      <c r="D24" s="29"/>
      <c r="E24" s="30"/>
      <c r="F24" s="30"/>
      <c r="G24" s="57"/>
    </row>
    <row r="25" spans="1:7" ht="15.75" customHeight="1">
      <c r="A25" s="21"/>
      <c r="B25" s="31"/>
      <c r="C25" s="27"/>
      <c r="D25" s="29"/>
      <c r="E25" s="30"/>
      <c r="F25" s="30"/>
      <c r="G25" s="57"/>
    </row>
    <row r="26" spans="1:7" ht="15.75" customHeight="1">
      <c r="A26" s="54"/>
      <c r="B26" s="58"/>
      <c r="C26" s="27"/>
      <c r="D26" s="29"/>
      <c r="E26" s="30"/>
      <c r="F26" s="30"/>
      <c r="G26" s="57"/>
    </row>
    <row r="27" spans="1:7" ht="15.75" customHeight="1">
      <c r="A27" s="54" t="s">
        <v>1173</v>
      </c>
      <c r="B27" s="21" t="s">
        <v>1174</v>
      </c>
      <c r="C27" s="27">
        <f>SUM(C6:C26)</f>
        <v>0</v>
      </c>
      <c r="D27" s="29">
        <f>SUM(D6:D26)</f>
        <v>0</v>
      </c>
      <c r="E27" s="30">
        <f>SUM(E6:E26)</f>
        <v>0</v>
      </c>
      <c r="F27" s="30">
        <f>SUM(F6:F26)</f>
        <v>0</v>
      </c>
      <c r="G27" s="57" t="str">
        <f>IF(D27=0,"",F27/D27*100)</f>
        <v/>
      </c>
    </row>
    <row r="28" spans="1:7" ht="15.75" customHeight="1">
      <c r="A28" s="34" t="e">
        <f>#REF!&amp;#REF!</f>
        <v>#REF!</v>
      </c>
    </row>
    <row r="29" spans="1:7" ht="15.75" customHeight="1">
      <c r="A29" s="34" t="e">
        <f>CONCATENATE(#REF!,#REF!,#REF!,#REF!,#REF!,#REF!,#REF!)</f>
        <v>#REF!</v>
      </c>
    </row>
  </sheetData>
  <mergeCells count="2">
    <mergeCell ref="A2:G2"/>
    <mergeCell ref="A3:G3"/>
  </mergeCells>
  <phoneticPr fontId="12" type="noConversion"/>
  <hyperlinks>
    <hyperlink ref="A1" location="索引目录!G20" display="返回索引页"/>
    <hyperlink ref="B1" location="分类汇总!B53" display="返回"/>
    <hyperlink ref="B6" location="长期借款!B1" display="长期借款"/>
    <hyperlink ref="B7" location="应付债券!B1" display="应付债券"/>
    <hyperlink ref="B8" location="长期应付款!B1" display="长期应付款"/>
    <hyperlink ref="B9" location="专项应付款!B1" display="专项应付款"/>
    <hyperlink ref="B10" location="预计负债!B1" display="预计负债"/>
    <hyperlink ref="B11" location="递延所得税负债!B1" display="递延所得税负债"/>
    <hyperlink ref="B12" location="其他非流动负债!B1" display="其他非流动负债"/>
  </hyperlinks>
  <printOptions horizontalCentered="1"/>
  <pageMargins left="0.35433070866141703" right="0.35433070866141703" top="0.78740157480314998" bottom="0.78740157480314998" header="1.02362204724409" footer="0.511811023622047"/>
  <pageSetup paperSize="9" fitToHeight="0" orientation="landscape"/>
  <headerFooter alignWithMargins="0">
    <oddHeader>&amp;R&amp;"宋体,常规"&amp;10表&amp;"Times New Roman,常规"10
&amp;"宋体,常规"共&amp;"Times New Roman,常规"&amp;N&amp;"宋体,常规"页第&amp;"Times New Roman,常规"&amp;P&amp;"宋体,常规"页</oddHead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pageSetUpPr fitToPage="1"/>
  </sheetPr>
  <dimension ref="A1:N29"/>
  <sheetViews>
    <sheetView workbookViewId="0">
      <selection activeCell="A2" sqref="A2:N2"/>
    </sheetView>
  </sheetViews>
  <sheetFormatPr defaultColWidth="9" defaultRowHeight="15.75" customHeight="1" outlineLevelCol="1"/>
  <cols>
    <col min="1" max="1" width="5.5" style="13" customWidth="1"/>
    <col min="2" max="3" width="18.125" style="13" customWidth="1"/>
    <col min="4" max="4" width="7.5" style="46" customWidth="1"/>
    <col min="5" max="5" width="7.625" style="46" customWidth="1"/>
    <col min="6" max="6" width="10.375" style="13" customWidth="1"/>
    <col min="7" max="7" width="6.125" style="13" customWidth="1"/>
    <col min="8" max="8" width="10" style="13" customWidth="1"/>
    <col min="9" max="10" width="12.375" style="13" customWidth="1" outlineLevel="1"/>
    <col min="11" max="11" width="13.125" style="13" customWidth="1"/>
    <col min="12" max="12" width="11.875" style="13" customWidth="1"/>
    <col min="13" max="13" width="12.875" style="13" customWidth="1" outlineLevel="1"/>
    <col min="14" max="14" width="10.625" style="13" customWidth="1"/>
    <col min="15" max="16384" width="9" style="13"/>
  </cols>
  <sheetData>
    <row r="1" spans="1:14">
      <c r="A1" s="15" t="s">
        <v>414</v>
      </c>
      <c r="B1" s="16" t="s">
        <v>452</v>
      </c>
      <c r="C1" s="16"/>
      <c r="D1" s="47"/>
      <c r="E1" s="47"/>
      <c r="F1" s="18"/>
      <c r="G1" s="18"/>
      <c r="H1" s="18"/>
      <c r="I1" s="18"/>
      <c r="J1" s="18"/>
      <c r="K1" s="18"/>
      <c r="L1" s="18"/>
      <c r="M1" s="18"/>
      <c r="N1" s="18"/>
    </row>
    <row r="2" spans="1:14" s="11" customFormat="1" ht="30" customHeight="1">
      <c r="A2" s="607" t="s">
        <v>1175</v>
      </c>
      <c r="B2" s="607"/>
      <c r="C2" s="607"/>
      <c r="D2" s="607"/>
      <c r="E2" s="607"/>
      <c r="F2" s="607"/>
      <c r="G2" s="607"/>
      <c r="H2" s="607"/>
      <c r="I2" s="607"/>
      <c r="J2" s="607"/>
      <c r="K2" s="607"/>
      <c r="L2" s="607"/>
      <c r="M2" s="607"/>
      <c r="N2" s="607"/>
    </row>
    <row r="3" spans="1:14" ht="14.1" customHeight="1">
      <c r="A3" s="608" t="e">
        <f>CONCATENATE(#REF!,#REF!,#REF!,#REF!,#REF!,#REF!,#REF!)</f>
        <v>#REF!</v>
      </c>
      <c r="B3" s="608"/>
      <c r="C3" s="608"/>
      <c r="D3" s="608"/>
      <c r="E3" s="608"/>
      <c r="F3" s="608"/>
      <c r="G3" s="608"/>
      <c r="H3" s="608"/>
      <c r="I3" s="608"/>
      <c r="J3" s="608"/>
      <c r="K3" s="618"/>
      <c r="L3" s="618"/>
      <c r="M3" s="618"/>
      <c r="N3" s="618"/>
    </row>
    <row r="4" spans="1:14" ht="15.75" customHeight="1">
      <c r="A4" s="19" t="e">
        <f>#REF!&amp;#REF!</f>
        <v>#REF!</v>
      </c>
      <c r="N4" s="20" t="s">
        <v>275</v>
      </c>
    </row>
    <row r="5" spans="1:14" s="12" customFormat="1" ht="15.75" customHeight="1">
      <c r="A5" s="21" t="s">
        <v>454</v>
      </c>
      <c r="B5" s="21" t="s">
        <v>1132</v>
      </c>
      <c r="C5" s="21" t="s">
        <v>1052</v>
      </c>
      <c r="D5" s="48" t="s">
        <v>638</v>
      </c>
      <c r="E5" s="48" t="s">
        <v>798</v>
      </c>
      <c r="F5" s="21" t="s">
        <v>1133</v>
      </c>
      <c r="G5" s="21" t="s">
        <v>579</v>
      </c>
      <c r="H5" s="21" t="s">
        <v>1134</v>
      </c>
      <c r="I5" s="21" t="s">
        <v>456</v>
      </c>
      <c r="J5" s="51" t="s">
        <v>582</v>
      </c>
      <c r="K5" s="51" t="s">
        <v>457</v>
      </c>
      <c r="L5" s="21" t="s">
        <v>1135</v>
      </c>
      <c r="M5" s="21" t="s">
        <v>458</v>
      </c>
      <c r="N5" s="21" t="s">
        <v>583</v>
      </c>
    </row>
    <row r="6" spans="1:14" ht="15.75" customHeight="1">
      <c r="A6" s="21">
        <v>1</v>
      </c>
      <c r="B6" s="26"/>
      <c r="C6" s="26"/>
      <c r="D6" s="48"/>
      <c r="E6" s="48"/>
      <c r="F6" s="52"/>
      <c r="G6" s="21"/>
      <c r="H6" s="30"/>
      <c r="I6" s="30"/>
      <c r="J6" s="30"/>
      <c r="K6" s="29">
        <f>I6+J6</f>
        <v>0</v>
      </c>
      <c r="L6" s="30"/>
      <c r="M6" s="30">
        <f>K6</f>
        <v>0</v>
      </c>
      <c r="N6" s="31"/>
    </row>
    <row r="7" spans="1:14" ht="15.75" customHeight="1">
      <c r="A7" s="21"/>
      <c r="B7" s="26"/>
      <c r="C7" s="26"/>
      <c r="D7" s="48"/>
      <c r="E7" s="48"/>
      <c r="F7" s="21"/>
      <c r="G7" s="21"/>
      <c r="H7" s="30"/>
      <c r="I7" s="30"/>
      <c r="J7" s="30"/>
      <c r="K7" s="30"/>
      <c r="L7" s="42"/>
      <c r="M7" s="30"/>
      <c r="N7" s="31"/>
    </row>
    <row r="8" spans="1:14" ht="15.75" customHeight="1">
      <c r="A8" s="21"/>
      <c r="B8" s="26"/>
      <c r="C8" s="26"/>
      <c r="D8" s="48"/>
      <c r="E8" s="48"/>
      <c r="F8" s="21"/>
      <c r="G8" s="21"/>
      <c r="H8" s="30"/>
      <c r="I8" s="30"/>
      <c r="J8" s="30"/>
      <c r="K8" s="30"/>
      <c r="L8" s="42"/>
      <c r="M8" s="30"/>
      <c r="N8" s="31"/>
    </row>
    <row r="9" spans="1:14" ht="15.75" customHeight="1">
      <c r="A9" s="21"/>
      <c r="B9" s="26"/>
      <c r="C9" s="26"/>
      <c r="D9" s="48"/>
      <c r="E9" s="48"/>
      <c r="F9" s="21"/>
      <c r="G9" s="21"/>
      <c r="H9" s="30"/>
      <c r="I9" s="30"/>
      <c r="J9" s="30"/>
      <c r="K9" s="30"/>
      <c r="L9" s="42"/>
      <c r="M9" s="30"/>
      <c r="N9" s="31"/>
    </row>
    <row r="10" spans="1:14" ht="15.75" customHeight="1">
      <c r="A10" s="21"/>
      <c r="B10" s="26"/>
      <c r="C10" s="26"/>
      <c r="D10" s="48"/>
      <c r="E10" s="48"/>
      <c r="F10" s="21"/>
      <c r="G10" s="21"/>
      <c r="H10" s="30"/>
      <c r="I10" s="30"/>
      <c r="J10" s="30"/>
      <c r="K10" s="30"/>
      <c r="L10" s="42"/>
      <c r="M10" s="30"/>
      <c r="N10" s="31"/>
    </row>
    <row r="11" spans="1:14" ht="15.75" customHeight="1">
      <c r="A11" s="21"/>
      <c r="B11" s="26"/>
      <c r="C11" s="26"/>
      <c r="D11" s="48"/>
      <c r="E11" s="48"/>
      <c r="F11" s="21"/>
      <c r="G11" s="21"/>
      <c r="H11" s="30"/>
      <c r="I11" s="30"/>
      <c r="J11" s="30"/>
      <c r="K11" s="30"/>
      <c r="L11" s="42"/>
      <c r="M11" s="30"/>
      <c r="N11" s="31"/>
    </row>
    <row r="12" spans="1:14" ht="15.75" customHeight="1">
      <c r="A12" s="21"/>
      <c r="B12" s="26"/>
      <c r="C12" s="26"/>
      <c r="D12" s="48"/>
      <c r="E12" s="48"/>
      <c r="F12" s="21"/>
      <c r="G12" s="21"/>
      <c r="H12" s="30"/>
      <c r="I12" s="30"/>
      <c r="J12" s="30"/>
      <c r="K12" s="30"/>
      <c r="L12" s="42"/>
      <c r="M12" s="30"/>
      <c r="N12" s="31"/>
    </row>
    <row r="13" spans="1:14" ht="15.75" customHeight="1">
      <c r="A13" s="21"/>
      <c r="B13" s="26"/>
      <c r="C13" s="26"/>
      <c r="D13" s="48"/>
      <c r="E13" s="48"/>
      <c r="F13" s="21"/>
      <c r="G13" s="21"/>
      <c r="H13" s="30"/>
      <c r="I13" s="30"/>
      <c r="J13" s="30"/>
      <c r="K13" s="30"/>
      <c r="L13" s="42"/>
      <c r="M13" s="30"/>
      <c r="N13" s="31"/>
    </row>
    <row r="14" spans="1:14" ht="15.75" customHeight="1">
      <c r="A14" s="21"/>
      <c r="B14" s="26"/>
      <c r="C14" s="26"/>
      <c r="D14" s="48"/>
      <c r="E14" s="48"/>
      <c r="F14" s="21"/>
      <c r="G14" s="21"/>
      <c r="H14" s="30"/>
      <c r="I14" s="30"/>
      <c r="J14" s="30"/>
      <c r="K14" s="30"/>
      <c r="L14" s="42"/>
      <c r="M14" s="30"/>
      <c r="N14" s="31"/>
    </row>
    <row r="15" spans="1:14" ht="15.75" customHeight="1">
      <c r="A15" s="21"/>
      <c r="B15" s="26"/>
      <c r="C15" s="26"/>
      <c r="D15" s="48"/>
      <c r="E15" s="48"/>
      <c r="F15" s="21"/>
      <c r="G15" s="21"/>
      <c r="H15" s="30"/>
      <c r="I15" s="30"/>
      <c r="J15" s="30"/>
      <c r="K15" s="30"/>
      <c r="L15" s="42"/>
      <c r="M15" s="30"/>
      <c r="N15" s="31"/>
    </row>
    <row r="16" spans="1:14" ht="15.75" customHeight="1">
      <c r="A16" s="21"/>
      <c r="B16" s="26"/>
      <c r="C16" s="26"/>
      <c r="D16" s="48"/>
      <c r="E16" s="48"/>
      <c r="F16" s="21"/>
      <c r="G16" s="21"/>
      <c r="H16" s="30"/>
      <c r="I16" s="30"/>
      <c r="J16" s="30"/>
      <c r="K16" s="30"/>
      <c r="L16" s="42"/>
      <c r="M16" s="30"/>
      <c r="N16" s="31"/>
    </row>
    <row r="17" spans="1:14" ht="15.75" customHeight="1">
      <c r="A17" s="21"/>
      <c r="B17" s="26"/>
      <c r="C17" s="26"/>
      <c r="D17" s="48"/>
      <c r="E17" s="48"/>
      <c r="F17" s="21"/>
      <c r="G17" s="21"/>
      <c r="H17" s="30"/>
      <c r="I17" s="30"/>
      <c r="J17" s="30"/>
      <c r="K17" s="30"/>
      <c r="L17" s="42"/>
      <c r="M17" s="30"/>
      <c r="N17" s="31"/>
    </row>
    <row r="18" spans="1:14" ht="15.75" customHeight="1">
      <c r="A18" s="21"/>
      <c r="B18" s="26"/>
      <c r="C18" s="26"/>
      <c r="D18" s="48"/>
      <c r="E18" s="48"/>
      <c r="F18" s="21"/>
      <c r="G18" s="21"/>
      <c r="H18" s="30"/>
      <c r="I18" s="30"/>
      <c r="J18" s="30"/>
      <c r="K18" s="30"/>
      <c r="L18" s="42"/>
      <c r="M18" s="30"/>
      <c r="N18" s="31"/>
    </row>
    <row r="19" spans="1:14" ht="15.75" customHeight="1">
      <c r="A19" s="21"/>
      <c r="B19" s="26"/>
      <c r="C19" s="26"/>
      <c r="D19" s="48"/>
      <c r="E19" s="48"/>
      <c r="F19" s="21"/>
      <c r="G19" s="21"/>
      <c r="H19" s="30"/>
      <c r="I19" s="30"/>
      <c r="J19" s="30"/>
      <c r="K19" s="30"/>
      <c r="L19" s="42"/>
      <c r="M19" s="30"/>
      <c r="N19" s="31"/>
    </row>
    <row r="20" spans="1:14" ht="15.75" customHeight="1">
      <c r="A20" s="21"/>
      <c r="B20" s="26"/>
      <c r="C20" s="26"/>
      <c r="D20" s="48"/>
      <c r="E20" s="48"/>
      <c r="F20" s="21"/>
      <c r="G20" s="21"/>
      <c r="H20" s="30"/>
      <c r="I20" s="30"/>
      <c r="J20" s="30"/>
      <c r="K20" s="30"/>
      <c r="L20" s="42"/>
      <c r="M20" s="30"/>
      <c r="N20" s="31"/>
    </row>
    <row r="21" spans="1:14" ht="15.75" customHeight="1">
      <c r="A21" s="21"/>
      <c r="B21" s="26"/>
      <c r="C21" s="26"/>
      <c r="D21" s="48"/>
      <c r="E21" s="48"/>
      <c r="F21" s="21"/>
      <c r="G21" s="21"/>
      <c r="H21" s="30"/>
      <c r="I21" s="30"/>
      <c r="J21" s="30"/>
      <c r="K21" s="30"/>
      <c r="L21" s="42"/>
      <c r="M21" s="30"/>
      <c r="N21" s="31"/>
    </row>
    <row r="22" spans="1:14" ht="15.75" customHeight="1">
      <c r="A22" s="21"/>
      <c r="B22" s="26"/>
      <c r="C22" s="26"/>
      <c r="D22" s="48"/>
      <c r="E22" s="48"/>
      <c r="F22" s="21"/>
      <c r="G22" s="21"/>
      <c r="H22" s="30"/>
      <c r="I22" s="30"/>
      <c r="J22" s="30"/>
      <c r="K22" s="30"/>
      <c r="L22" s="42"/>
      <c r="M22" s="30"/>
      <c r="N22" s="31"/>
    </row>
    <row r="23" spans="1:14" ht="15.75" customHeight="1">
      <c r="A23" s="21"/>
      <c r="B23" s="26"/>
      <c r="C23" s="26"/>
      <c r="D23" s="48"/>
      <c r="E23" s="48"/>
      <c r="F23" s="21"/>
      <c r="G23" s="21"/>
      <c r="H23" s="30"/>
      <c r="I23" s="30"/>
      <c r="J23" s="30"/>
      <c r="K23" s="30"/>
      <c r="L23" s="42"/>
      <c r="M23" s="30"/>
      <c r="N23" s="31"/>
    </row>
    <row r="24" spans="1:14" ht="15.75" customHeight="1">
      <c r="A24" s="21"/>
      <c r="B24" s="26"/>
      <c r="C24" s="26"/>
      <c r="D24" s="48"/>
      <c r="E24" s="48"/>
      <c r="F24" s="21"/>
      <c r="G24" s="21"/>
      <c r="H24" s="30"/>
      <c r="I24" s="30"/>
      <c r="J24" s="30"/>
      <c r="K24" s="30"/>
      <c r="L24" s="42"/>
      <c r="M24" s="30"/>
      <c r="N24" s="31"/>
    </row>
    <row r="25" spans="1:14" ht="15.75" customHeight="1">
      <c r="A25" s="21"/>
      <c r="B25" s="26"/>
      <c r="C25" s="26"/>
      <c r="D25" s="48"/>
      <c r="E25" s="48"/>
      <c r="F25" s="21"/>
      <c r="G25" s="21"/>
      <c r="H25" s="30"/>
      <c r="I25" s="30"/>
      <c r="J25" s="30"/>
      <c r="K25" s="30"/>
      <c r="L25" s="42"/>
      <c r="M25" s="30"/>
      <c r="N25" s="31"/>
    </row>
    <row r="26" spans="1:14" ht="15.75" customHeight="1">
      <c r="A26" s="21"/>
      <c r="B26" s="26"/>
      <c r="C26" s="26"/>
      <c r="D26" s="48"/>
      <c r="E26" s="48"/>
      <c r="F26" s="21"/>
      <c r="G26" s="21"/>
      <c r="H26" s="30"/>
      <c r="I26" s="30"/>
      <c r="J26" s="30"/>
      <c r="K26" s="30"/>
      <c r="L26" s="42"/>
      <c r="M26" s="30"/>
      <c r="N26" s="31"/>
    </row>
    <row r="27" spans="1:14" ht="15.75" customHeight="1">
      <c r="A27" s="619" t="s">
        <v>1101</v>
      </c>
      <c r="B27" s="620"/>
      <c r="C27" s="33"/>
      <c r="D27" s="48"/>
      <c r="E27" s="48"/>
      <c r="F27" s="21"/>
      <c r="G27" s="21"/>
      <c r="H27" s="30"/>
      <c r="I27" s="30">
        <f>SUM(I6:I26)</f>
        <v>0</v>
      </c>
      <c r="J27" s="30"/>
      <c r="K27" s="30">
        <f>SUM(K6:K26)</f>
        <v>0</v>
      </c>
      <c r="L27" s="42"/>
      <c r="M27" s="30">
        <f>SUM(M6:M26)</f>
        <v>0</v>
      </c>
      <c r="N27" s="31"/>
    </row>
    <row r="28" spans="1:14" ht="15.75" customHeight="1">
      <c r="A28" s="34" t="e">
        <f>#REF!&amp;#REF!</f>
        <v>#REF!</v>
      </c>
      <c r="L28" s="13" t="e">
        <f>"评估人员："&amp;#REF!</f>
        <v>#REF!</v>
      </c>
    </row>
    <row r="29" spans="1:14" ht="15.75" customHeight="1">
      <c r="A29" s="34" t="e">
        <f>CONCATENATE(#REF!,#REF!,#REF!,#REF!,#REF!,#REF!,#REF!)</f>
        <v>#REF!</v>
      </c>
    </row>
  </sheetData>
  <mergeCells count="3">
    <mergeCell ref="A2:N2"/>
    <mergeCell ref="A3:N3"/>
    <mergeCell ref="A27:B27"/>
  </mergeCells>
  <phoneticPr fontId="12" type="noConversion"/>
  <hyperlinks>
    <hyperlink ref="A1" location="索引目录!I20" display="返回索引页"/>
    <hyperlink ref="B1" location="'非流动负债汇总 '!B6" display="返回"/>
  </hyperlinks>
  <printOptions horizontalCentered="1"/>
  <pageMargins left="0.35433070866141703" right="0.35433070866141703" top="0.78740157480314998" bottom="0.78740157480314998" header="1.0629921259842501" footer="0.511811023622047"/>
  <pageSetup paperSize="9" scale="84" fitToHeight="0" orientation="landscape"/>
  <headerFooter alignWithMargins="0">
    <oddHeader>&amp;R&amp;"宋体,常规"&amp;10表&amp;"Times New Roman,常规"6-1
&amp;"宋体,常规"共&amp;"Times New Roman,常规"&amp;N&amp;"宋体,常规"页第&amp;"Times New Roman,常规"&amp;P&amp;"宋体,常规"页</oddHeader>
  </headerFooter>
  <legacy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U29"/>
  <sheetViews>
    <sheetView showGridLines="0" workbookViewId="0">
      <selection activeCell="A2" sqref="A2:K2"/>
    </sheetView>
  </sheetViews>
  <sheetFormatPr defaultColWidth="8.75" defaultRowHeight="12.75" outlineLevelCol="1"/>
  <cols>
    <col min="1" max="1" width="4.5" style="13" customWidth="1"/>
    <col min="2" max="2" width="20.875" style="13" customWidth="1"/>
    <col min="3" max="3" width="8.5" style="13" customWidth="1"/>
    <col min="4" max="5" width="11.625" style="46" customWidth="1"/>
    <col min="6" max="6" width="11.25" style="13" customWidth="1"/>
    <col min="7" max="8" width="13" style="13" customWidth="1" outlineLevel="1"/>
    <col min="9" max="9" width="13" style="13" customWidth="1"/>
    <col min="10" max="10" width="13" style="13" customWidth="1" outlineLevel="1"/>
    <col min="11" max="11" width="12.875" style="13" customWidth="1"/>
    <col min="12" max="16384" width="8.75" style="13"/>
  </cols>
  <sheetData>
    <row r="1" spans="1:11" ht="15.75">
      <c r="A1" s="15" t="s">
        <v>414</v>
      </c>
      <c r="B1" s="16" t="s">
        <v>452</v>
      </c>
      <c r="C1" s="18"/>
      <c r="D1" s="47"/>
      <c r="E1" s="47"/>
      <c r="F1" s="18"/>
      <c r="G1" s="18"/>
      <c r="H1" s="18"/>
      <c r="I1" s="18"/>
      <c r="J1" s="18"/>
      <c r="K1" s="18"/>
    </row>
    <row r="2" spans="1:11" s="11" customFormat="1" ht="21" customHeight="1">
      <c r="A2" s="631" t="s">
        <v>1176</v>
      </c>
      <c r="B2" s="631"/>
      <c r="C2" s="631"/>
      <c r="D2" s="631"/>
      <c r="E2" s="631"/>
      <c r="F2" s="631"/>
      <c r="G2" s="631"/>
      <c r="H2" s="631"/>
      <c r="I2" s="631"/>
      <c r="J2" s="631"/>
      <c r="K2" s="631"/>
    </row>
    <row r="3" spans="1:11" ht="14.1" customHeight="1">
      <c r="A3" s="608" t="e">
        <f>CONCATENATE(#REF!,#REF!,#REF!,#REF!,#REF!,#REF!,#REF!)</f>
        <v>#REF!</v>
      </c>
      <c r="B3" s="608"/>
      <c r="C3" s="608"/>
      <c r="D3" s="608"/>
      <c r="E3" s="608"/>
      <c r="F3" s="608"/>
      <c r="G3" s="608"/>
      <c r="H3" s="608"/>
      <c r="I3" s="608"/>
      <c r="J3" s="618"/>
      <c r="K3" s="618"/>
    </row>
    <row r="4" spans="1:11" ht="15.75" customHeight="1">
      <c r="A4" s="19" t="e">
        <f>#REF!&amp;#REF!</f>
        <v>#REF!</v>
      </c>
      <c r="K4" s="20" t="s">
        <v>275</v>
      </c>
    </row>
    <row r="5" spans="1:11" ht="15.75" customHeight="1">
      <c r="A5" s="21" t="s">
        <v>454</v>
      </c>
      <c r="B5" s="21" t="s">
        <v>1177</v>
      </c>
      <c r="C5" s="21" t="s">
        <v>797</v>
      </c>
      <c r="D5" s="48" t="s">
        <v>638</v>
      </c>
      <c r="E5" s="48" t="s">
        <v>798</v>
      </c>
      <c r="F5" s="21" t="s">
        <v>614</v>
      </c>
      <c r="G5" s="23" t="s">
        <v>456</v>
      </c>
      <c r="H5" s="24" t="s">
        <v>582</v>
      </c>
      <c r="I5" s="25" t="s">
        <v>457</v>
      </c>
      <c r="J5" s="21" t="s">
        <v>458</v>
      </c>
      <c r="K5" s="21" t="s">
        <v>1178</v>
      </c>
    </row>
    <row r="6" spans="1:11" ht="15.75" customHeight="1">
      <c r="A6" s="21">
        <v>1</v>
      </c>
      <c r="B6" s="26"/>
      <c r="C6" s="21"/>
      <c r="D6" s="48"/>
      <c r="E6" s="48"/>
      <c r="F6" s="21"/>
      <c r="G6" s="27"/>
      <c r="H6" s="28"/>
      <c r="I6" s="29">
        <f>G6+H6</f>
        <v>0</v>
      </c>
      <c r="J6" s="30">
        <f>I6</f>
        <v>0</v>
      </c>
      <c r="K6" s="31"/>
    </row>
    <row r="7" spans="1:11" ht="15.75" customHeight="1">
      <c r="A7" s="21"/>
      <c r="B7" s="26"/>
      <c r="C7" s="21"/>
      <c r="D7" s="48"/>
      <c r="E7" s="48"/>
      <c r="F7" s="21"/>
      <c r="G7" s="27"/>
      <c r="H7" s="28"/>
      <c r="I7" s="29"/>
      <c r="J7" s="30"/>
      <c r="K7" s="31"/>
    </row>
    <row r="8" spans="1:11" ht="15.75" customHeight="1">
      <c r="A8" s="21"/>
      <c r="B8" s="26"/>
      <c r="C8" s="21"/>
      <c r="D8" s="48"/>
      <c r="E8" s="48"/>
      <c r="F8" s="21"/>
      <c r="G8" s="27"/>
      <c r="H8" s="28"/>
      <c r="I8" s="29"/>
      <c r="J8" s="30"/>
      <c r="K8" s="31"/>
    </row>
    <row r="9" spans="1:11" ht="15.75" customHeight="1">
      <c r="A9" s="21"/>
      <c r="B9" s="26"/>
      <c r="C9" s="21"/>
      <c r="D9" s="48"/>
      <c r="E9" s="48"/>
      <c r="F9" s="21"/>
      <c r="G9" s="27"/>
      <c r="H9" s="28"/>
      <c r="I9" s="29"/>
      <c r="J9" s="30"/>
      <c r="K9" s="31"/>
    </row>
    <row r="10" spans="1:11" ht="15.75" customHeight="1">
      <c r="A10" s="21"/>
      <c r="B10" s="26"/>
      <c r="C10" s="21"/>
      <c r="D10" s="48"/>
      <c r="E10" s="48"/>
      <c r="F10" s="21"/>
      <c r="G10" s="27"/>
      <c r="H10" s="28"/>
      <c r="I10" s="29"/>
      <c r="J10" s="30"/>
      <c r="K10" s="31"/>
    </row>
    <row r="11" spans="1:11" ht="15.75" customHeight="1">
      <c r="A11" s="21"/>
      <c r="B11" s="26"/>
      <c r="C11" s="21"/>
      <c r="D11" s="48"/>
      <c r="E11" s="48"/>
      <c r="F11" s="21"/>
      <c r="G11" s="27"/>
      <c r="H11" s="28"/>
      <c r="I11" s="29"/>
      <c r="J11" s="30"/>
      <c r="K11" s="31"/>
    </row>
    <row r="12" spans="1:11" ht="15.75" customHeight="1">
      <c r="A12" s="21"/>
      <c r="B12" s="26"/>
      <c r="C12" s="21"/>
      <c r="D12" s="48"/>
      <c r="E12" s="48"/>
      <c r="F12" s="21"/>
      <c r="G12" s="27"/>
      <c r="H12" s="28"/>
      <c r="I12" s="29"/>
      <c r="J12" s="30"/>
      <c r="K12" s="31"/>
    </row>
    <row r="13" spans="1:11" ht="15.75" customHeight="1">
      <c r="A13" s="21"/>
      <c r="B13" s="26"/>
      <c r="C13" s="21"/>
      <c r="D13" s="48"/>
      <c r="E13" s="48"/>
      <c r="F13" s="21"/>
      <c r="G13" s="27"/>
      <c r="H13" s="28"/>
      <c r="I13" s="29"/>
      <c r="J13" s="30"/>
      <c r="K13" s="31"/>
    </row>
    <row r="14" spans="1:11" ht="15.75" customHeight="1">
      <c r="A14" s="21"/>
      <c r="B14" s="26"/>
      <c r="C14" s="21"/>
      <c r="D14" s="48"/>
      <c r="E14" s="48"/>
      <c r="F14" s="21"/>
      <c r="G14" s="27"/>
      <c r="H14" s="28"/>
      <c r="I14" s="29"/>
      <c r="J14" s="30"/>
      <c r="K14" s="31"/>
    </row>
    <row r="15" spans="1:11" ht="15.75" customHeight="1">
      <c r="A15" s="21"/>
      <c r="B15" s="26"/>
      <c r="C15" s="21"/>
      <c r="D15" s="48"/>
      <c r="E15" s="48"/>
      <c r="F15" s="21"/>
      <c r="G15" s="27"/>
      <c r="H15" s="28"/>
      <c r="I15" s="29"/>
      <c r="J15" s="30"/>
      <c r="K15" s="31"/>
    </row>
    <row r="16" spans="1:11" ht="15.75" customHeight="1">
      <c r="A16" s="21"/>
      <c r="B16" s="26"/>
      <c r="C16" s="21"/>
      <c r="D16" s="48"/>
      <c r="E16" s="48"/>
      <c r="F16" s="21"/>
      <c r="G16" s="27"/>
      <c r="H16" s="28"/>
      <c r="I16" s="29"/>
      <c r="J16" s="30"/>
      <c r="K16" s="31"/>
    </row>
    <row r="17" spans="1:21" ht="15.75" customHeight="1">
      <c r="A17" s="21"/>
      <c r="B17" s="26"/>
      <c r="C17" s="21"/>
      <c r="D17" s="48"/>
      <c r="E17" s="48"/>
      <c r="F17" s="21"/>
      <c r="G17" s="27"/>
      <c r="H17" s="28"/>
      <c r="I17" s="29"/>
      <c r="J17" s="30"/>
      <c r="K17" s="31"/>
    </row>
    <row r="18" spans="1:21" ht="15.75" customHeight="1">
      <c r="A18" s="21"/>
      <c r="B18" s="26"/>
      <c r="C18" s="21"/>
      <c r="D18" s="48"/>
      <c r="E18" s="48"/>
      <c r="F18" s="21"/>
      <c r="G18" s="27"/>
      <c r="H18" s="28"/>
      <c r="I18" s="29"/>
      <c r="J18" s="30"/>
      <c r="K18" s="31"/>
    </row>
    <row r="19" spans="1:21" ht="15.75" customHeight="1">
      <c r="A19" s="21"/>
      <c r="B19" s="26"/>
      <c r="C19" s="21"/>
      <c r="D19" s="48"/>
      <c r="E19" s="48"/>
      <c r="F19" s="21"/>
      <c r="G19" s="27"/>
      <c r="H19" s="28"/>
      <c r="I19" s="29"/>
      <c r="J19" s="30"/>
      <c r="K19" s="31"/>
    </row>
    <row r="20" spans="1:21" ht="15.75" customHeight="1">
      <c r="A20" s="21"/>
      <c r="B20" s="26"/>
      <c r="C20" s="21"/>
      <c r="D20" s="48"/>
      <c r="E20" s="48"/>
      <c r="F20" s="21"/>
      <c r="G20" s="27"/>
      <c r="H20" s="28"/>
      <c r="I20" s="29"/>
      <c r="J20" s="30"/>
      <c r="K20" s="31"/>
    </row>
    <row r="21" spans="1:21" ht="15.75" customHeight="1">
      <c r="A21" s="21"/>
      <c r="B21" s="26"/>
      <c r="C21" s="21"/>
      <c r="D21" s="48"/>
      <c r="E21" s="48"/>
      <c r="F21" s="21"/>
      <c r="G21" s="27"/>
      <c r="H21" s="28"/>
      <c r="I21" s="29"/>
      <c r="J21" s="30"/>
      <c r="K21" s="31"/>
    </row>
    <row r="22" spans="1:21" ht="15.75" customHeight="1">
      <c r="A22" s="21"/>
      <c r="B22" s="26"/>
      <c r="C22" s="21"/>
      <c r="D22" s="48"/>
      <c r="E22" s="48"/>
      <c r="F22" s="21"/>
      <c r="G22" s="27"/>
      <c r="H22" s="28"/>
      <c r="I22" s="29"/>
      <c r="J22" s="30"/>
      <c r="K22" s="31"/>
    </row>
    <row r="23" spans="1:21" ht="15.75" customHeight="1">
      <c r="A23" s="21"/>
      <c r="B23" s="26"/>
      <c r="C23" s="21"/>
      <c r="D23" s="48"/>
      <c r="E23" s="48"/>
      <c r="F23" s="21"/>
      <c r="G23" s="27"/>
      <c r="H23" s="28"/>
      <c r="I23" s="29"/>
      <c r="J23" s="30"/>
      <c r="K23" s="31"/>
    </row>
    <row r="24" spans="1:21" ht="15.75" customHeight="1">
      <c r="A24" s="21"/>
      <c r="B24" s="26"/>
      <c r="C24" s="21"/>
      <c r="D24" s="48"/>
      <c r="E24" s="48"/>
      <c r="F24" s="21"/>
      <c r="G24" s="27"/>
      <c r="H24" s="28"/>
      <c r="I24" s="29"/>
      <c r="J24" s="30"/>
      <c r="K24" s="31"/>
    </row>
    <row r="25" spans="1:21" ht="15.75" customHeight="1">
      <c r="A25" s="21"/>
      <c r="B25" s="26"/>
      <c r="C25" s="21"/>
      <c r="D25" s="48"/>
      <c r="E25" s="48"/>
      <c r="F25" s="21"/>
      <c r="G25" s="27"/>
      <c r="H25" s="28"/>
      <c r="I25" s="29"/>
      <c r="J25" s="30"/>
      <c r="K25" s="31"/>
    </row>
    <row r="26" spans="1:21" ht="15.75" customHeight="1">
      <c r="A26" s="21"/>
      <c r="B26" s="26"/>
      <c r="C26" s="21"/>
      <c r="D26" s="48"/>
      <c r="E26" s="48"/>
      <c r="F26" s="21"/>
      <c r="G26" s="27"/>
      <c r="H26" s="28"/>
      <c r="I26" s="29"/>
      <c r="J26" s="30"/>
      <c r="K26" s="31"/>
    </row>
    <row r="27" spans="1:21" ht="15.75" customHeight="1">
      <c r="A27" s="619" t="s">
        <v>1101</v>
      </c>
      <c r="B27" s="620"/>
      <c r="C27" s="21"/>
      <c r="D27" s="48"/>
      <c r="E27" s="48"/>
      <c r="F27" s="21"/>
      <c r="G27" s="27">
        <f>SUM(G6:G26)</f>
        <v>0</v>
      </c>
      <c r="H27" s="28"/>
      <c r="I27" s="29">
        <f>SUM(I6:I26)</f>
        <v>0</v>
      </c>
      <c r="J27" s="30">
        <f>SUM(J6:J26)</f>
        <v>0</v>
      </c>
      <c r="K27" s="49"/>
      <c r="L27" s="50"/>
      <c r="M27" s="50"/>
      <c r="N27" s="50"/>
      <c r="O27" s="50"/>
      <c r="P27" s="50"/>
      <c r="Q27" s="50"/>
      <c r="R27" s="50"/>
      <c r="S27" s="50"/>
      <c r="T27" s="50"/>
      <c r="U27" s="50"/>
    </row>
    <row r="28" spans="1:21" ht="15.75" customHeight="1">
      <c r="A28" s="34" t="e">
        <f>#REF!&amp;#REF!</f>
        <v>#REF!</v>
      </c>
      <c r="I28" s="19"/>
      <c r="J28" s="19" t="e">
        <f>"评估人员："&amp;#REF!</f>
        <v>#REF!</v>
      </c>
    </row>
    <row r="29" spans="1:21" ht="15.75" customHeight="1">
      <c r="A29" s="34" t="e">
        <f>CONCATENATE(#REF!,#REF!,#REF!,#REF!,#REF!,#REF!,#REF!)</f>
        <v>#REF!</v>
      </c>
    </row>
  </sheetData>
  <mergeCells count="3">
    <mergeCell ref="A2:K2"/>
    <mergeCell ref="A3:K3"/>
    <mergeCell ref="A27:B27"/>
  </mergeCells>
  <phoneticPr fontId="12" type="noConversion"/>
  <hyperlinks>
    <hyperlink ref="A1" location="索引目录!I21" display="返回索引页"/>
    <hyperlink ref="B1" location="'非流动负债汇总 '!B7" display="返回"/>
  </hyperlinks>
  <printOptions horizontalCentered="1"/>
  <pageMargins left="0.35433070866141703" right="0.35433070866141703" top="0.78740157480314998" bottom="0.78740157480314998" header="0.90551181102362199" footer="0.511811023622047"/>
  <pageSetup paperSize="9" scale="98" fitToHeight="0" orientation="landscape" horizontalDpi="300" verticalDpi="300"/>
  <headerFooter alignWithMargins="0">
    <oddHeader>&amp;R&amp;"宋体,常规"&amp;10表&amp;"Times New Roman,常规"6-2
&amp;"宋体,常规"共&amp;"Times New Roman,常规"&amp;N&amp;"宋体,常规"页第&amp;"Times New Roman,常规"&amp;P&amp;"宋体,常规"页</oddHead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5">
    <pageSetUpPr fitToPage="1"/>
  </sheetPr>
  <dimension ref="A1:M29"/>
  <sheetViews>
    <sheetView workbookViewId="0">
      <selection activeCell="A2" sqref="A2:M2"/>
    </sheetView>
  </sheetViews>
  <sheetFormatPr defaultColWidth="9" defaultRowHeight="15.75" customHeight="1" outlineLevelCol="1"/>
  <cols>
    <col min="1" max="1" width="4.375" style="13" customWidth="1"/>
    <col min="2" max="2" width="18.875" style="13" customWidth="1"/>
    <col min="3" max="3" width="8.25" style="13" customWidth="1"/>
    <col min="4" max="4" width="12.5" style="14" customWidth="1"/>
    <col min="5" max="5" width="13.375" style="13" customWidth="1" outlineLevel="1"/>
    <col min="6" max="6" width="15" style="13" customWidth="1" outlineLevel="1"/>
    <col min="7" max="8" width="13.375" style="13" customWidth="1" outlineLevel="1"/>
    <col min="9" max="9" width="13.375" style="13" customWidth="1"/>
    <col min="10" max="10" width="14.375" style="13" customWidth="1"/>
    <col min="11" max="11" width="13.125" style="13" customWidth="1"/>
    <col min="12" max="12" width="13.375" style="13" customWidth="1" outlineLevel="1"/>
    <col min="13" max="16384" width="9" style="13"/>
  </cols>
  <sheetData>
    <row r="1" spans="1:13">
      <c r="A1" s="15" t="s">
        <v>414</v>
      </c>
      <c r="B1" s="16" t="s">
        <v>452</v>
      </c>
      <c r="C1" s="18"/>
      <c r="D1" s="17"/>
      <c r="E1" s="18"/>
      <c r="F1" s="18"/>
      <c r="G1" s="18"/>
      <c r="H1" s="18"/>
      <c r="I1" s="18"/>
      <c r="J1" s="18"/>
      <c r="K1" s="18"/>
      <c r="L1" s="18"/>
      <c r="M1" s="18"/>
    </row>
    <row r="2" spans="1:13" s="11" customFormat="1" ht="30" customHeight="1">
      <c r="A2" s="607" t="s">
        <v>1179</v>
      </c>
      <c r="B2" s="607"/>
      <c r="C2" s="607"/>
      <c r="D2" s="607"/>
      <c r="E2" s="607"/>
      <c r="F2" s="607"/>
      <c r="G2" s="607"/>
      <c r="H2" s="607"/>
      <c r="I2" s="607"/>
      <c r="J2" s="607"/>
      <c r="K2" s="607"/>
      <c r="L2" s="607"/>
      <c r="M2" s="607"/>
    </row>
    <row r="3" spans="1:13" ht="14.1" customHeight="1">
      <c r="A3" s="608" t="e">
        <f>CONCATENATE(#REF!,#REF!,#REF!,#REF!,#REF!,#REF!,#REF!)</f>
        <v>#REF!</v>
      </c>
      <c r="B3" s="608"/>
      <c r="C3" s="608"/>
      <c r="D3" s="608"/>
      <c r="E3" s="608"/>
      <c r="F3" s="608"/>
      <c r="G3" s="608"/>
      <c r="H3" s="608"/>
      <c r="I3" s="608"/>
      <c r="J3" s="608"/>
      <c r="K3" s="608"/>
      <c r="L3" s="618"/>
      <c r="M3" s="618"/>
    </row>
    <row r="4" spans="1:13" ht="15.75" customHeight="1">
      <c r="A4" s="19" t="e">
        <f>#REF!&amp;#REF!</f>
        <v>#REF!</v>
      </c>
      <c r="M4" s="20" t="s">
        <v>275</v>
      </c>
    </row>
    <row r="5" spans="1:13" s="12" customFormat="1" ht="15.75" customHeight="1">
      <c r="A5" s="622" t="s">
        <v>454</v>
      </c>
      <c r="B5" s="622" t="s">
        <v>622</v>
      </c>
      <c r="C5" s="629" t="s">
        <v>637</v>
      </c>
      <c r="D5" s="684" t="s">
        <v>638</v>
      </c>
      <c r="E5" s="622" t="s">
        <v>456</v>
      </c>
      <c r="F5" s="622"/>
      <c r="G5" s="623"/>
      <c r="H5" s="686" t="s">
        <v>582</v>
      </c>
      <c r="I5" s="624" t="s">
        <v>457</v>
      </c>
      <c r="J5" s="624"/>
      <c r="K5" s="625"/>
      <c r="L5" s="622" t="s">
        <v>458</v>
      </c>
      <c r="M5" s="622" t="s">
        <v>583</v>
      </c>
    </row>
    <row r="6" spans="1:13" s="12" customFormat="1" ht="15.75" customHeight="1">
      <c r="A6" s="622"/>
      <c r="B6" s="622"/>
      <c r="C6" s="630"/>
      <c r="D6" s="685"/>
      <c r="E6" s="21" t="s">
        <v>1180</v>
      </c>
      <c r="F6" s="21" t="s">
        <v>1181</v>
      </c>
      <c r="G6" s="23" t="s">
        <v>312</v>
      </c>
      <c r="H6" s="687"/>
      <c r="I6" s="33" t="s">
        <v>1180</v>
      </c>
      <c r="J6" s="21" t="s">
        <v>1181</v>
      </c>
      <c r="K6" s="21" t="s">
        <v>312</v>
      </c>
      <c r="L6" s="622"/>
      <c r="M6" s="622"/>
    </row>
    <row r="7" spans="1:13" ht="15.75" customHeight="1">
      <c r="A7" s="21">
        <v>1</v>
      </c>
      <c r="B7" s="26"/>
      <c r="C7" s="42"/>
      <c r="D7" s="43"/>
      <c r="E7" s="30"/>
      <c r="F7" s="30"/>
      <c r="G7" s="27"/>
      <c r="H7" s="28"/>
      <c r="I7" s="29"/>
      <c r="J7" s="30"/>
      <c r="K7" s="29">
        <f>G7+H7</f>
        <v>0</v>
      </c>
      <c r="L7" s="30">
        <f>K7</f>
        <v>0</v>
      </c>
      <c r="M7" s="31"/>
    </row>
    <row r="8" spans="1:13" ht="15.75" customHeight="1">
      <c r="A8" s="21"/>
      <c r="B8" s="26"/>
      <c r="C8" s="42"/>
      <c r="D8" s="43"/>
      <c r="E8" s="30"/>
      <c r="F8" s="30"/>
      <c r="G8" s="27"/>
      <c r="H8" s="28"/>
      <c r="I8" s="29"/>
      <c r="J8" s="30"/>
      <c r="K8" s="30"/>
      <c r="L8" s="30"/>
      <c r="M8" s="31"/>
    </row>
    <row r="9" spans="1:13" ht="15.75" customHeight="1">
      <c r="A9" s="21"/>
      <c r="B9" s="26"/>
      <c r="C9" s="44"/>
      <c r="D9" s="43"/>
      <c r="E9" s="30"/>
      <c r="F9" s="30"/>
      <c r="G9" s="27"/>
      <c r="H9" s="28"/>
      <c r="I9" s="29"/>
      <c r="J9" s="30"/>
      <c r="K9" s="30"/>
      <c r="L9" s="30"/>
      <c r="M9" s="31"/>
    </row>
    <row r="10" spans="1:13" ht="15.75" customHeight="1">
      <c r="A10" s="21"/>
      <c r="B10" s="26"/>
      <c r="C10" s="44"/>
      <c r="D10" s="43"/>
      <c r="E10" s="30"/>
      <c r="F10" s="30"/>
      <c r="G10" s="27"/>
      <c r="H10" s="28"/>
      <c r="I10" s="29"/>
      <c r="J10" s="30"/>
      <c r="K10" s="30"/>
      <c r="L10" s="30"/>
      <c r="M10" s="31"/>
    </row>
    <row r="11" spans="1:13" ht="15.75" customHeight="1">
      <c r="A11" s="21"/>
      <c r="B11" s="26"/>
      <c r="C11" s="44"/>
      <c r="D11" s="43"/>
      <c r="E11" s="30"/>
      <c r="F11" s="30"/>
      <c r="G11" s="27"/>
      <c r="H11" s="28"/>
      <c r="I11" s="29"/>
      <c r="J11" s="30"/>
      <c r="K11" s="30"/>
      <c r="L11" s="30"/>
      <c r="M11" s="31"/>
    </row>
    <row r="12" spans="1:13" ht="15.75" customHeight="1">
      <c r="A12" s="21"/>
      <c r="B12" s="26"/>
      <c r="C12" s="44"/>
      <c r="D12" s="43"/>
      <c r="E12" s="30"/>
      <c r="F12" s="30"/>
      <c r="G12" s="27"/>
      <c r="H12" s="28"/>
      <c r="I12" s="29"/>
      <c r="J12" s="30"/>
      <c r="K12" s="30"/>
      <c r="L12" s="30"/>
      <c r="M12" s="31"/>
    </row>
    <row r="13" spans="1:13" ht="15.75" customHeight="1">
      <c r="A13" s="21"/>
      <c r="B13" s="26"/>
      <c r="C13" s="44"/>
      <c r="D13" s="43"/>
      <c r="E13" s="30"/>
      <c r="F13" s="30"/>
      <c r="G13" s="27"/>
      <c r="H13" s="28"/>
      <c r="I13" s="29"/>
      <c r="J13" s="30"/>
      <c r="K13" s="30"/>
      <c r="L13" s="30"/>
      <c r="M13" s="31"/>
    </row>
    <row r="14" spans="1:13" ht="15.75" customHeight="1">
      <c r="A14" s="21"/>
      <c r="B14" s="26"/>
      <c r="C14" s="44"/>
      <c r="D14" s="43"/>
      <c r="E14" s="30"/>
      <c r="F14" s="30"/>
      <c r="G14" s="27"/>
      <c r="H14" s="28"/>
      <c r="I14" s="29"/>
      <c r="J14" s="30"/>
      <c r="K14" s="30"/>
      <c r="L14" s="30"/>
      <c r="M14" s="31"/>
    </row>
    <row r="15" spans="1:13" ht="15.75" customHeight="1">
      <c r="A15" s="21"/>
      <c r="B15" s="26"/>
      <c r="C15" s="44"/>
      <c r="D15" s="43"/>
      <c r="E15" s="30"/>
      <c r="F15" s="30"/>
      <c r="G15" s="27"/>
      <c r="H15" s="28"/>
      <c r="I15" s="29"/>
      <c r="J15" s="30"/>
      <c r="K15" s="30"/>
      <c r="L15" s="30"/>
      <c r="M15" s="31"/>
    </row>
    <row r="16" spans="1:13" ht="15.75" customHeight="1">
      <c r="A16" s="21"/>
      <c r="B16" s="26"/>
      <c r="C16" s="44"/>
      <c r="D16" s="43"/>
      <c r="E16" s="30"/>
      <c r="F16" s="30"/>
      <c r="G16" s="27"/>
      <c r="H16" s="28"/>
      <c r="I16" s="29"/>
      <c r="J16" s="30"/>
      <c r="K16" s="30"/>
      <c r="L16" s="30"/>
      <c r="M16" s="31"/>
    </row>
    <row r="17" spans="1:13" ht="15.75" customHeight="1">
      <c r="A17" s="21"/>
      <c r="B17" s="26"/>
      <c r="C17" s="44"/>
      <c r="D17" s="43"/>
      <c r="E17" s="30"/>
      <c r="F17" s="30"/>
      <c r="G17" s="27"/>
      <c r="H17" s="28"/>
      <c r="I17" s="29"/>
      <c r="J17" s="30"/>
      <c r="K17" s="30"/>
      <c r="L17" s="30"/>
      <c r="M17" s="31"/>
    </row>
    <row r="18" spans="1:13" ht="15.75" customHeight="1">
      <c r="A18" s="21"/>
      <c r="B18" s="26"/>
      <c r="C18" s="44"/>
      <c r="D18" s="43"/>
      <c r="E18" s="30"/>
      <c r="F18" s="30"/>
      <c r="G18" s="27"/>
      <c r="H18" s="28"/>
      <c r="I18" s="29"/>
      <c r="J18" s="30"/>
      <c r="K18" s="30"/>
      <c r="L18" s="30"/>
      <c r="M18" s="31"/>
    </row>
    <row r="19" spans="1:13" ht="15.75" customHeight="1">
      <c r="A19" s="21"/>
      <c r="B19" s="26"/>
      <c r="C19" s="44"/>
      <c r="D19" s="43"/>
      <c r="E19" s="30"/>
      <c r="F19" s="30"/>
      <c r="G19" s="27"/>
      <c r="H19" s="28"/>
      <c r="I19" s="29"/>
      <c r="J19" s="30"/>
      <c r="K19" s="30"/>
      <c r="L19" s="30"/>
      <c r="M19" s="31"/>
    </row>
    <row r="20" spans="1:13" ht="15.75" customHeight="1">
      <c r="A20" s="21"/>
      <c r="B20" s="26"/>
      <c r="C20" s="44"/>
      <c r="D20" s="43"/>
      <c r="E20" s="30"/>
      <c r="F20" s="30"/>
      <c r="G20" s="27"/>
      <c r="H20" s="28"/>
      <c r="I20" s="29"/>
      <c r="J20" s="30"/>
      <c r="K20" s="30"/>
      <c r="L20" s="30"/>
      <c r="M20" s="31"/>
    </row>
    <row r="21" spans="1:13" ht="15.75" customHeight="1">
      <c r="A21" s="21"/>
      <c r="B21" s="26"/>
      <c r="C21" s="44"/>
      <c r="D21" s="43"/>
      <c r="E21" s="30"/>
      <c r="F21" s="30"/>
      <c r="G21" s="27"/>
      <c r="H21" s="28"/>
      <c r="I21" s="29"/>
      <c r="J21" s="30"/>
      <c r="K21" s="30"/>
      <c r="L21" s="30"/>
      <c r="M21" s="31"/>
    </row>
    <row r="22" spans="1:13" ht="15.75" customHeight="1">
      <c r="A22" s="21"/>
      <c r="B22" s="26"/>
      <c r="C22" s="44"/>
      <c r="D22" s="43"/>
      <c r="E22" s="30"/>
      <c r="F22" s="30"/>
      <c r="G22" s="27"/>
      <c r="H22" s="28"/>
      <c r="I22" s="29"/>
      <c r="J22" s="30"/>
      <c r="K22" s="30"/>
      <c r="L22" s="30"/>
      <c r="M22" s="31"/>
    </row>
    <row r="23" spans="1:13" ht="15.75" customHeight="1">
      <c r="A23" s="21"/>
      <c r="B23" s="26"/>
      <c r="C23" s="44"/>
      <c r="D23" s="43"/>
      <c r="E23" s="30"/>
      <c r="F23" s="30"/>
      <c r="G23" s="27"/>
      <c r="H23" s="28"/>
      <c r="I23" s="29"/>
      <c r="J23" s="30"/>
      <c r="K23" s="30"/>
      <c r="L23" s="30"/>
      <c r="M23" s="31"/>
    </row>
    <row r="24" spans="1:13" ht="15.75" customHeight="1">
      <c r="A24" s="21"/>
      <c r="B24" s="26"/>
      <c r="C24" s="44"/>
      <c r="D24" s="43"/>
      <c r="E24" s="30"/>
      <c r="F24" s="30"/>
      <c r="G24" s="27"/>
      <c r="H24" s="28"/>
      <c r="I24" s="29"/>
      <c r="J24" s="30"/>
      <c r="K24" s="30"/>
      <c r="L24" s="30"/>
      <c r="M24" s="31"/>
    </row>
    <row r="25" spans="1:13" ht="15.75" customHeight="1">
      <c r="A25" s="21"/>
      <c r="B25" s="26"/>
      <c r="C25" s="44"/>
      <c r="D25" s="43"/>
      <c r="E25" s="30"/>
      <c r="F25" s="30"/>
      <c r="G25" s="27"/>
      <c r="H25" s="28"/>
      <c r="I25" s="29"/>
      <c r="J25" s="30"/>
      <c r="K25" s="30"/>
      <c r="L25" s="30"/>
      <c r="M25" s="31"/>
    </row>
    <row r="26" spans="1:13" ht="15.75" customHeight="1">
      <c r="A26" s="21"/>
      <c r="B26" s="26"/>
      <c r="C26" s="44"/>
      <c r="D26" s="43"/>
      <c r="E26" s="30"/>
      <c r="F26" s="30"/>
      <c r="G26" s="27"/>
      <c r="H26" s="28"/>
      <c r="I26" s="29"/>
      <c r="J26" s="30"/>
      <c r="K26" s="30"/>
      <c r="L26" s="30"/>
      <c r="M26" s="31"/>
    </row>
    <row r="27" spans="1:13" ht="15.75" customHeight="1">
      <c r="A27" s="619" t="s">
        <v>1145</v>
      </c>
      <c r="B27" s="620"/>
      <c r="C27" s="44"/>
      <c r="D27" s="45"/>
      <c r="E27" s="30"/>
      <c r="F27" s="30"/>
      <c r="G27" s="27">
        <f>SUM(G7:G26)</f>
        <v>0</v>
      </c>
      <c r="H27" s="28"/>
      <c r="I27" s="29"/>
      <c r="J27" s="30"/>
      <c r="K27" s="30">
        <f>SUM(K7:K26)</f>
        <v>0</v>
      </c>
      <c r="L27" s="30">
        <f>SUM(L7:L26)</f>
        <v>0</v>
      </c>
      <c r="M27" s="31"/>
    </row>
    <row r="28" spans="1:13" ht="15.75" customHeight="1">
      <c r="A28" s="34" t="e">
        <f>#REF!&amp;#REF!</f>
        <v>#REF!</v>
      </c>
      <c r="I28" s="19"/>
      <c r="J28" s="19"/>
      <c r="L28" s="19" t="e">
        <f>"评估人员："&amp;#REF!</f>
        <v>#REF!</v>
      </c>
    </row>
    <row r="29" spans="1:13" ht="15.75" customHeight="1">
      <c r="A29" s="34" t="e">
        <f>CONCATENATE(#REF!,#REF!,#REF!,#REF!,#REF!,#REF!,#REF!)</f>
        <v>#REF!</v>
      </c>
    </row>
  </sheetData>
  <mergeCells count="12">
    <mergeCell ref="A2:M2"/>
    <mergeCell ref="A3:M3"/>
    <mergeCell ref="E5:G5"/>
    <mergeCell ref="I5:K5"/>
    <mergeCell ref="A27:B27"/>
    <mergeCell ref="A5:A6"/>
    <mergeCell ref="B5:B6"/>
    <mergeCell ref="C5:C6"/>
    <mergeCell ref="D5:D6"/>
    <mergeCell ref="H5:H6"/>
    <mergeCell ref="L5:L6"/>
    <mergeCell ref="M5:M6"/>
  </mergeCells>
  <phoneticPr fontId="12" type="noConversion"/>
  <hyperlinks>
    <hyperlink ref="A1" location="索引目录!I22" display="返回索引页"/>
    <hyperlink ref="B1" location="'非流动负债汇总 '!B8" display="返回"/>
  </hyperlinks>
  <printOptions horizontalCentered="1"/>
  <pageMargins left="0.35433070866141703" right="0.35433070866141703" top="0.78740157480314998" bottom="0.78740157480314998" header="1.0629921259842501" footer="0.511811023622047"/>
  <pageSetup paperSize="9" scale="81" fitToHeight="0" orientation="landscape"/>
  <headerFooter alignWithMargins="0">
    <oddHeader>&amp;R&amp;"宋体,常规"&amp;10表&amp;"Times New Roman,常规"6-3
&amp;"宋体,常规"共&amp;"Times New Roman,常规"&amp;N&amp;"宋体,常规"页第&amp;"Times New Roman,常规"&amp;P&amp;"宋体,常规"页</oddHeader>
  </headerFooter>
  <legacy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pageSetUpPr fitToPage="1"/>
  </sheetPr>
  <dimension ref="A1:H29"/>
  <sheetViews>
    <sheetView showGridLines="0" workbookViewId="0">
      <selection activeCell="A2" sqref="A2:J2"/>
    </sheetView>
  </sheetViews>
  <sheetFormatPr defaultColWidth="9" defaultRowHeight="15.75" customHeight="1" outlineLevelCol="1"/>
  <cols>
    <col min="1" max="1" width="4.25" style="13" customWidth="1"/>
    <col min="2" max="2" width="27.25" style="13" customWidth="1"/>
    <col min="3" max="3" width="12.75" style="14" customWidth="1"/>
    <col min="4" max="5" width="17.75" style="13" customWidth="1" outlineLevel="1"/>
    <col min="6" max="6" width="17.75" style="13" customWidth="1"/>
    <col min="7" max="7" width="17.75" style="13" customWidth="1" outlineLevel="1"/>
    <col min="8" max="8" width="22.25" style="13" customWidth="1"/>
    <col min="9" max="16384" width="9" style="13"/>
  </cols>
  <sheetData>
    <row r="1" spans="1:8">
      <c r="A1" s="15" t="s">
        <v>414</v>
      </c>
      <c r="B1" s="16" t="s">
        <v>452</v>
      </c>
      <c r="C1" s="17"/>
      <c r="D1" s="18"/>
      <c r="E1" s="18"/>
      <c r="F1" s="18"/>
      <c r="G1" s="18"/>
      <c r="H1" s="18"/>
    </row>
    <row r="2" spans="1:8" s="11" customFormat="1" ht="30" customHeight="1">
      <c r="A2" s="607" t="s">
        <v>1182</v>
      </c>
      <c r="B2" s="607"/>
      <c r="C2" s="607"/>
      <c r="D2" s="607"/>
      <c r="E2" s="607"/>
      <c r="F2" s="607"/>
      <c r="G2" s="607"/>
      <c r="H2" s="607"/>
    </row>
    <row r="3" spans="1:8" ht="14.1" customHeight="1">
      <c r="A3" s="608" t="e">
        <f>CONCATENATE(#REF!,#REF!,#REF!,#REF!,#REF!,#REF!,#REF!)</f>
        <v>#REF!</v>
      </c>
      <c r="B3" s="608"/>
      <c r="C3" s="608"/>
      <c r="D3" s="608"/>
      <c r="E3" s="608"/>
      <c r="F3" s="608"/>
      <c r="G3" s="608"/>
      <c r="H3" s="618"/>
    </row>
    <row r="4" spans="1:8" ht="15.75" customHeight="1">
      <c r="A4" s="19" t="e">
        <f>#REF!&amp;#REF!</f>
        <v>#REF!</v>
      </c>
      <c r="H4" s="20" t="s">
        <v>275</v>
      </c>
    </row>
    <row r="5" spans="1:8" s="12" customFormat="1" ht="15.75" customHeight="1">
      <c r="A5" s="21" t="s">
        <v>454</v>
      </c>
      <c r="B5" s="21" t="s">
        <v>1183</v>
      </c>
      <c r="C5" s="22" t="s">
        <v>638</v>
      </c>
      <c r="D5" s="23" t="s">
        <v>456</v>
      </c>
      <c r="E5" s="24" t="s">
        <v>582</v>
      </c>
      <c r="F5" s="25" t="s">
        <v>457</v>
      </c>
      <c r="G5" s="21" t="s">
        <v>458</v>
      </c>
      <c r="H5" s="21" t="s">
        <v>1178</v>
      </c>
    </row>
    <row r="6" spans="1:8" ht="15.75" customHeight="1">
      <c r="A6" s="21">
        <v>1</v>
      </c>
      <c r="B6" s="26"/>
      <c r="C6" s="22"/>
      <c r="D6" s="27"/>
      <c r="E6" s="28"/>
      <c r="F6" s="29">
        <f>D6+E6</f>
        <v>0</v>
      </c>
      <c r="G6" s="30">
        <f>F6</f>
        <v>0</v>
      </c>
      <c r="H6" s="31"/>
    </row>
    <row r="7" spans="1:8" ht="15.75" customHeight="1">
      <c r="A7" s="21"/>
      <c r="B7" s="26"/>
      <c r="C7" s="22"/>
      <c r="D7" s="27"/>
      <c r="E7" s="28"/>
      <c r="F7" s="29"/>
      <c r="G7" s="30"/>
      <c r="H7" s="31"/>
    </row>
    <row r="8" spans="1:8" ht="15.75" customHeight="1">
      <c r="A8" s="21"/>
      <c r="B8" s="26"/>
      <c r="C8" s="22"/>
      <c r="D8" s="27"/>
      <c r="E8" s="28"/>
      <c r="F8" s="29"/>
      <c r="G8" s="30"/>
      <c r="H8" s="31"/>
    </row>
    <row r="9" spans="1:8" ht="15.75" customHeight="1">
      <c r="A9" s="21"/>
      <c r="B9" s="26"/>
      <c r="C9" s="22"/>
      <c r="D9" s="27"/>
      <c r="E9" s="28"/>
      <c r="F9" s="29"/>
      <c r="G9" s="30"/>
      <c r="H9" s="31"/>
    </row>
    <row r="10" spans="1:8" ht="15.75" customHeight="1">
      <c r="A10" s="21"/>
      <c r="B10" s="26"/>
      <c r="C10" s="22"/>
      <c r="D10" s="27"/>
      <c r="E10" s="28"/>
      <c r="F10" s="29"/>
      <c r="G10" s="30"/>
      <c r="H10" s="31"/>
    </row>
    <row r="11" spans="1:8" ht="15.75" customHeight="1">
      <c r="A11" s="21"/>
      <c r="B11" s="26"/>
      <c r="C11" s="22"/>
      <c r="D11" s="27"/>
      <c r="E11" s="28"/>
      <c r="F11" s="29"/>
      <c r="G11" s="30"/>
      <c r="H11" s="31"/>
    </row>
    <row r="12" spans="1:8" ht="15.75" customHeight="1">
      <c r="A12" s="21"/>
      <c r="B12" s="26"/>
      <c r="C12" s="22"/>
      <c r="D12" s="27"/>
      <c r="E12" s="28"/>
      <c r="F12" s="29"/>
      <c r="G12" s="30"/>
      <c r="H12" s="31"/>
    </row>
    <row r="13" spans="1:8" ht="15.75" customHeight="1">
      <c r="A13" s="21"/>
      <c r="B13" s="26"/>
      <c r="C13" s="22"/>
      <c r="D13" s="27"/>
      <c r="E13" s="28"/>
      <c r="F13" s="29"/>
      <c r="G13" s="30"/>
      <c r="H13" s="31"/>
    </row>
    <row r="14" spans="1:8" ht="15.75" customHeight="1">
      <c r="A14" s="21"/>
      <c r="B14" s="26"/>
      <c r="C14" s="22"/>
      <c r="D14" s="27"/>
      <c r="E14" s="28"/>
      <c r="F14" s="29"/>
      <c r="G14" s="30"/>
      <c r="H14" s="31"/>
    </row>
    <row r="15" spans="1:8" ht="15.75" customHeight="1">
      <c r="A15" s="21"/>
      <c r="B15" s="26"/>
      <c r="C15" s="22"/>
      <c r="D15" s="27"/>
      <c r="E15" s="28"/>
      <c r="F15" s="29"/>
      <c r="G15" s="30"/>
      <c r="H15" s="31"/>
    </row>
    <row r="16" spans="1:8" ht="15.75" customHeight="1">
      <c r="A16" s="21"/>
      <c r="B16" s="26"/>
      <c r="C16" s="22"/>
      <c r="D16" s="27"/>
      <c r="E16" s="28"/>
      <c r="F16" s="29"/>
      <c r="G16" s="30"/>
      <c r="H16" s="31"/>
    </row>
    <row r="17" spans="1:8" ht="15.75" customHeight="1">
      <c r="A17" s="21"/>
      <c r="B17" s="26"/>
      <c r="C17" s="22"/>
      <c r="D17" s="27"/>
      <c r="E17" s="28"/>
      <c r="F17" s="29"/>
      <c r="G17" s="30"/>
      <c r="H17" s="31"/>
    </row>
    <row r="18" spans="1:8" ht="15.75" customHeight="1">
      <c r="A18" s="21"/>
      <c r="B18" s="26"/>
      <c r="C18" s="22"/>
      <c r="D18" s="27"/>
      <c r="E18" s="28"/>
      <c r="F18" s="29"/>
      <c r="G18" s="30"/>
      <c r="H18" s="31"/>
    </row>
    <row r="19" spans="1:8" ht="15.75" customHeight="1">
      <c r="A19" s="21"/>
      <c r="B19" s="26"/>
      <c r="C19" s="22"/>
      <c r="D19" s="27"/>
      <c r="E19" s="28"/>
      <c r="F19" s="29"/>
      <c r="G19" s="30"/>
      <c r="H19" s="31"/>
    </row>
    <row r="20" spans="1:8" ht="15.75" customHeight="1">
      <c r="A20" s="21"/>
      <c r="B20" s="26"/>
      <c r="C20" s="22"/>
      <c r="D20" s="27"/>
      <c r="E20" s="28"/>
      <c r="F20" s="29"/>
      <c r="G20" s="30"/>
      <c r="H20" s="31"/>
    </row>
    <row r="21" spans="1:8" ht="15.75" customHeight="1">
      <c r="A21" s="21"/>
      <c r="B21" s="26"/>
      <c r="C21" s="22"/>
      <c r="D21" s="27"/>
      <c r="E21" s="28"/>
      <c r="F21" s="29"/>
      <c r="G21" s="30"/>
      <c r="H21" s="31"/>
    </row>
    <row r="22" spans="1:8" ht="15.75" customHeight="1">
      <c r="A22" s="21"/>
      <c r="B22" s="26"/>
      <c r="C22" s="22"/>
      <c r="D22" s="27"/>
      <c r="E22" s="28"/>
      <c r="F22" s="29"/>
      <c r="G22" s="30"/>
      <c r="H22" s="31"/>
    </row>
    <row r="23" spans="1:8" ht="15.75" customHeight="1">
      <c r="A23" s="21"/>
      <c r="B23" s="26"/>
      <c r="C23" s="22"/>
      <c r="D23" s="27"/>
      <c r="E23" s="28"/>
      <c r="F23" s="29"/>
      <c r="G23" s="30"/>
      <c r="H23" s="31"/>
    </row>
    <row r="24" spans="1:8" ht="15.75" customHeight="1">
      <c r="A24" s="21"/>
      <c r="B24" s="26"/>
      <c r="C24" s="22"/>
      <c r="D24" s="27"/>
      <c r="E24" s="28"/>
      <c r="F24" s="29"/>
      <c r="G24" s="30"/>
      <c r="H24" s="31"/>
    </row>
    <row r="25" spans="1:8" ht="15.75" customHeight="1">
      <c r="A25" s="21"/>
      <c r="B25" s="26"/>
      <c r="C25" s="22"/>
      <c r="D25" s="27"/>
      <c r="E25" s="28"/>
      <c r="F25" s="29"/>
      <c r="G25" s="30"/>
      <c r="H25" s="31"/>
    </row>
    <row r="26" spans="1:8" ht="15.75" customHeight="1">
      <c r="A26" s="21"/>
      <c r="B26" s="26"/>
      <c r="C26" s="22"/>
      <c r="D26" s="27"/>
      <c r="E26" s="28"/>
      <c r="F26" s="29"/>
      <c r="G26" s="30"/>
      <c r="H26" s="31"/>
    </row>
    <row r="27" spans="1:8" ht="15.75" customHeight="1">
      <c r="A27" s="619" t="s">
        <v>1145</v>
      </c>
      <c r="B27" s="620"/>
      <c r="C27" s="22"/>
      <c r="D27" s="27">
        <f>SUM(D6:D26)</f>
        <v>0</v>
      </c>
      <c r="E27" s="28"/>
      <c r="F27" s="29">
        <f>SUM(F6:F26)</f>
        <v>0</v>
      </c>
      <c r="G27" s="30">
        <f>SUM(G6:G26)</f>
        <v>0</v>
      </c>
      <c r="H27" s="31"/>
    </row>
    <row r="28" spans="1:8" ht="15.75" customHeight="1">
      <c r="A28" s="34" t="e">
        <f>#REF!&amp;#REF!</f>
        <v>#REF!</v>
      </c>
      <c r="G28" s="13" t="e">
        <f>"评估人员："&amp;#REF!</f>
        <v>#REF!</v>
      </c>
    </row>
    <row r="29" spans="1:8" ht="15.75" customHeight="1">
      <c r="A29" s="34" t="e">
        <f>CONCATENATE(#REF!,#REF!,#REF!,#REF!,#REF!,#REF!,#REF!)</f>
        <v>#REF!</v>
      </c>
    </row>
  </sheetData>
  <mergeCells count="3">
    <mergeCell ref="A2:H2"/>
    <mergeCell ref="A3:H3"/>
    <mergeCell ref="A27:B27"/>
  </mergeCells>
  <phoneticPr fontId="12" type="noConversion"/>
  <hyperlinks>
    <hyperlink ref="A1" location="索引目录!I23" display="返回索引页"/>
    <hyperlink ref="B1" location="'非流动负债汇总 '!B9" display="返回"/>
  </hyperlinks>
  <printOptions horizontalCentered="1"/>
  <pageMargins left="0.35433070866141703" right="0.35433070866141703" top="0.78740157480314998" bottom="0.78740157480314998" header="1.0629921259842501" footer="0.511811023622047"/>
  <pageSetup paperSize="9" scale="95" fitToHeight="0" orientation="landscape" horizontalDpi="300" verticalDpi="300"/>
  <headerFooter alignWithMargins="0">
    <oddHeader>&amp;R&amp;"宋体,常规"&amp;10表&amp;"Times New Roman,常规"6-4
&amp;"宋体,常规"共&amp;"Times New Roman,常规"&amp;N&amp;"宋体,常规"页第&amp;"Times New Roman,常规"&amp;P&amp;"宋体,常规"页</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pageSetUpPr fitToPage="1"/>
  </sheetPr>
  <dimension ref="A1:I29"/>
  <sheetViews>
    <sheetView workbookViewId="0">
      <selection activeCell="A2" sqref="A2:J2"/>
    </sheetView>
  </sheetViews>
  <sheetFormatPr defaultColWidth="9" defaultRowHeight="15.75" customHeight="1" outlineLevelCol="1"/>
  <cols>
    <col min="1" max="1" width="4.25" style="13" customWidth="1"/>
    <col min="2" max="2" width="23" style="13" customWidth="1"/>
    <col min="3" max="3" width="10.625" style="14" customWidth="1"/>
    <col min="4" max="4" width="17.125" style="13" customWidth="1"/>
    <col min="5" max="6" width="16.5" style="13" customWidth="1" outlineLevel="1"/>
    <col min="7" max="7" width="16.5" style="13" customWidth="1"/>
    <col min="8" max="8" width="16.5" style="13" customWidth="1" outlineLevel="1"/>
    <col min="9" max="9" width="15.5" style="13" customWidth="1"/>
    <col min="10" max="16384" width="9" style="13"/>
  </cols>
  <sheetData>
    <row r="1" spans="1:9">
      <c r="A1" s="15" t="s">
        <v>414</v>
      </c>
      <c r="B1" s="16" t="s">
        <v>452</v>
      </c>
      <c r="C1" s="17"/>
      <c r="D1" s="18"/>
      <c r="E1" s="18"/>
      <c r="F1" s="18"/>
      <c r="G1" s="18"/>
      <c r="H1" s="18"/>
      <c r="I1" s="18"/>
    </row>
    <row r="2" spans="1:9" s="11" customFormat="1" ht="30" customHeight="1">
      <c r="A2" s="607" t="s">
        <v>1184</v>
      </c>
      <c r="B2" s="607"/>
      <c r="C2" s="607"/>
      <c r="D2" s="607"/>
      <c r="E2" s="607"/>
      <c r="F2" s="607"/>
      <c r="G2" s="607"/>
      <c r="H2" s="607"/>
      <c r="I2" s="607"/>
    </row>
    <row r="3" spans="1:9" ht="14.1" customHeight="1">
      <c r="A3" s="608" t="e">
        <f>CONCATENATE(#REF!,#REF!,#REF!,#REF!,#REF!,#REF!,#REF!)</f>
        <v>#REF!</v>
      </c>
      <c r="B3" s="608"/>
      <c r="C3" s="608"/>
      <c r="D3" s="608"/>
      <c r="E3" s="608"/>
      <c r="F3" s="608"/>
      <c r="G3" s="608"/>
      <c r="H3" s="608"/>
      <c r="I3" s="618"/>
    </row>
    <row r="4" spans="1:9" ht="15.75" customHeight="1">
      <c r="A4" s="19" t="e">
        <f>#REF!&amp;#REF!</f>
        <v>#REF!</v>
      </c>
      <c r="I4" s="20" t="s">
        <v>275</v>
      </c>
    </row>
    <row r="5" spans="1:9" s="12" customFormat="1" ht="15.75" customHeight="1">
      <c r="A5" s="21" t="s">
        <v>454</v>
      </c>
      <c r="B5" s="21" t="s">
        <v>622</v>
      </c>
      <c r="C5" s="22" t="s">
        <v>638</v>
      </c>
      <c r="D5" s="21" t="s">
        <v>744</v>
      </c>
      <c r="E5" s="23" t="s">
        <v>456</v>
      </c>
      <c r="F5" s="24" t="s">
        <v>582</v>
      </c>
      <c r="G5" s="25" t="s">
        <v>457</v>
      </c>
      <c r="H5" s="21" t="s">
        <v>458</v>
      </c>
      <c r="I5" s="21" t="s">
        <v>583</v>
      </c>
    </row>
    <row r="6" spans="1:9" ht="15.75" customHeight="1">
      <c r="A6" s="21">
        <v>1</v>
      </c>
      <c r="B6" s="26"/>
      <c r="C6" s="22"/>
      <c r="D6" s="21"/>
      <c r="E6" s="27"/>
      <c r="F6" s="28"/>
      <c r="G6" s="29">
        <f>E6+F6</f>
        <v>0</v>
      </c>
      <c r="H6" s="30">
        <f>G6</f>
        <v>0</v>
      </c>
      <c r="I6" s="31"/>
    </row>
    <row r="7" spans="1:9" ht="15.75" customHeight="1">
      <c r="A7" s="21"/>
      <c r="B7" s="26"/>
      <c r="C7" s="22"/>
      <c r="D7" s="21"/>
      <c r="E7" s="27"/>
      <c r="F7" s="28"/>
      <c r="G7" s="29"/>
      <c r="H7" s="30"/>
      <c r="I7" s="31"/>
    </row>
    <row r="8" spans="1:9" ht="15.75" customHeight="1">
      <c r="A8" s="21"/>
      <c r="B8" s="26"/>
      <c r="C8" s="22"/>
      <c r="D8" s="21"/>
      <c r="E8" s="27"/>
      <c r="F8" s="28"/>
      <c r="G8" s="29"/>
      <c r="H8" s="30"/>
      <c r="I8" s="31"/>
    </row>
    <row r="9" spans="1:9" ht="15.75" customHeight="1">
      <c r="A9" s="21"/>
      <c r="B9" s="26"/>
      <c r="C9" s="22"/>
      <c r="D9" s="21"/>
      <c r="E9" s="27"/>
      <c r="F9" s="28"/>
      <c r="G9" s="29"/>
      <c r="H9" s="30"/>
      <c r="I9" s="31"/>
    </row>
    <row r="10" spans="1:9" ht="15.75" customHeight="1">
      <c r="A10" s="21"/>
      <c r="B10" s="26"/>
      <c r="C10" s="22"/>
      <c r="D10" s="21"/>
      <c r="E10" s="27"/>
      <c r="F10" s="28"/>
      <c r="G10" s="29"/>
      <c r="H10" s="30"/>
      <c r="I10" s="31"/>
    </row>
    <row r="11" spans="1:9" ht="15.75" customHeight="1">
      <c r="A11" s="21"/>
      <c r="B11" s="26"/>
      <c r="C11" s="22"/>
      <c r="D11" s="21"/>
      <c r="E11" s="27"/>
      <c r="F11" s="28"/>
      <c r="G11" s="29"/>
      <c r="H11" s="30"/>
      <c r="I11" s="31"/>
    </row>
    <row r="12" spans="1:9" ht="15.75" customHeight="1">
      <c r="A12" s="21"/>
      <c r="B12" s="26"/>
      <c r="C12" s="22"/>
      <c r="D12" s="21"/>
      <c r="E12" s="27"/>
      <c r="F12" s="28"/>
      <c r="G12" s="29"/>
      <c r="H12" s="30"/>
      <c r="I12" s="31"/>
    </row>
    <row r="13" spans="1:9" ht="15.75" customHeight="1">
      <c r="A13" s="21"/>
      <c r="B13" s="26"/>
      <c r="C13" s="22"/>
      <c r="D13" s="21"/>
      <c r="E13" s="27"/>
      <c r="F13" s="28"/>
      <c r="G13" s="29"/>
      <c r="H13" s="30"/>
      <c r="I13" s="31"/>
    </row>
    <row r="14" spans="1:9" ht="15.75" customHeight="1">
      <c r="A14" s="21"/>
      <c r="B14" s="26"/>
      <c r="C14" s="22"/>
      <c r="D14" s="21"/>
      <c r="E14" s="27"/>
      <c r="F14" s="28"/>
      <c r="G14" s="29"/>
      <c r="H14" s="30"/>
      <c r="I14" s="31"/>
    </row>
    <row r="15" spans="1:9" ht="15.75" customHeight="1">
      <c r="A15" s="21"/>
      <c r="B15" s="26"/>
      <c r="C15" s="22"/>
      <c r="D15" s="21"/>
      <c r="E15" s="27"/>
      <c r="F15" s="28"/>
      <c r="G15" s="29"/>
      <c r="H15" s="30"/>
      <c r="I15" s="31"/>
    </row>
    <row r="16" spans="1:9" ht="15.75" customHeight="1">
      <c r="A16" s="21"/>
      <c r="B16" s="26"/>
      <c r="C16" s="22"/>
      <c r="D16" s="21"/>
      <c r="E16" s="27"/>
      <c r="F16" s="28"/>
      <c r="G16" s="29"/>
      <c r="H16" s="30"/>
      <c r="I16" s="31"/>
    </row>
    <row r="17" spans="1:9" ht="15.75" customHeight="1">
      <c r="A17" s="21"/>
      <c r="B17" s="26"/>
      <c r="C17" s="22"/>
      <c r="D17" s="21"/>
      <c r="E17" s="27"/>
      <c r="F17" s="28"/>
      <c r="G17" s="29"/>
      <c r="H17" s="30"/>
      <c r="I17" s="31"/>
    </row>
    <row r="18" spans="1:9" ht="15.75" customHeight="1">
      <c r="A18" s="21"/>
      <c r="B18" s="26"/>
      <c r="C18" s="22"/>
      <c r="D18" s="21"/>
      <c r="E18" s="27"/>
      <c r="F18" s="28"/>
      <c r="G18" s="29"/>
      <c r="H18" s="30"/>
      <c r="I18" s="31"/>
    </row>
    <row r="19" spans="1:9" ht="15.75" customHeight="1">
      <c r="A19" s="21"/>
      <c r="B19" s="26"/>
      <c r="C19" s="22"/>
      <c r="D19" s="21"/>
      <c r="E19" s="27"/>
      <c r="F19" s="28"/>
      <c r="G19" s="29"/>
      <c r="H19" s="30"/>
      <c r="I19" s="31"/>
    </row>
    <row r="20" spans="1:9" ht="15.75" customHeight="1">
      <c r="A20" s="21"/>
      <c r="B20" s="26"/>
      <c r="C20" s="22"/>
      <c r="D20" s="21"/>
      <c r="E20" s="27"/>
      <c r="F20" s="28"/>
      <c r="G20" s="29"/>
      <c r="H20" s="30"/>
      <c r="I20" s="31"/>
    </row>
    <row r="21" spans="1:9" ht="15.75" customHeight="1">
      <c r="A21" s="21"/>
      <c r="B21" s="26"/>
      <c r="C21" s="22"/>
      <c r="D21" s="21"/>
      <c r="E21" s="27"/>
      <c r="F21" s="28"/>
      <c r="G21" s="29"/>
      <c r="H21" s="30"/>
      <c r="I21" s="31"/>
    </row>
    <row r="22" spans="1:9" ht="15.75" customHeight="1">
      <c r="A22" s="21"/>
      <c r="B22" s="26"/>
      <c r="C22" s="22"/>
      <c r="D22" s="21"/>
      <c r="E22" s="27"/>
      <c r="F22" s="28"/>
      <c r="G22" s="29"/>
      <c r="H22" s="30"/>
      <c r="I22" s="31"/>
    </row>
    <row r="23" spans="1:9" ht="15.75" customHeight="1">
      <c r="A23" s="21"/>
      <c r="B23" s="26"/>
      <c r="C23" s="22"/>
      <c r="D23" s="21"/>
      <c r="E23" s="27"/>
      <c r="F23" s="28"/>
      <c r="G23" s="29"/>
      <c r="H23" s="30"/>
      <c r="I23" s="31"/>
    </row>
    <row r="24" spans="1:9" ht="15.75" customHeight="1">
      <c r="A24" s="21"/>
      <c r="B24" s="26"/>
      <c r="C24" s="22"/>
      <c r="D24" s="21"/>
      <c r="E24" s="27"/>
      <c r="F24" s="28"/>
      <c r="G24" s="29"/>
      <c r="H24" s="30"/>
      <c r="I24" s="31"/>
    </row>
    <row r="25" spans="1:9" ht="15.75" customHeight="1">
      <c r="A25" s="21"/>
      <c r="B25" s="26"/>
      <c r="C25" s="22"/>
      <c r="D25" s="21"/>
      <c r="E25" s="27"/>
      <c r="F25" s="28"/>
      <c r="G25" s="29"/>
      <c r="H25" s="30"/>
      <c r="I25" s="31"/>
    </row>
    <row r="26" spans="1:9" ht="15.75" customHeight="1">
      <c r="A26" s="21"/>
      <c r="B26" s="26"/>
      <c r="C26" s="22"/>
      <c r="D26" s="21"/>
      <c r="E26" s="27"/>
      <c r="F26" s="28"/>
      <c r="G26" s="29"/>
      <c r="H26" s="30"/>
      <c r="I26" s="31"/>
    </row>
    <row r="27" spans="1:9" ht="15.75" customHeight="1">
      <c r="A27" s="619" t="s">
        <v>1145</v>
      </c>
      <c r="B27" s="620"/>
      <c r="C27" s="22"/>
      <c r="D27" s="21"/>
      <c r="E27" s="27">
        <f>SUM(E6:E26)</f>
        <v>0</v>
      </c>
      <c r="F27" s="28"/>
      <c r="G27" s="29">
        <f>SUM(G6:G26)</f>
        <v>0</v>
      </c>
      <c r="H27" s="30">
        <f>SUM(H6:H26)</f>
        <v>0</v>
      </c>
      <c r="I27" s="31"/>
    </row>
    <row r="28" spans="1:9" ht="15.75" customHeight="1">
      <c r="A28" s="34" t="e">
        <f>#REF!&amp;#REF!</f>
        <v>#REF!</v>
      </c>
      <c r="H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I24" display="返回索引页"/>
    <hyperlink ref="B1" location="'非流动负债汇总 '!B10"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Roman,常规"6-5
&amp;"宋体,常规"共&amp;"Times New Roman,常规"&amp;N&amp;"宋体,常规"页第&amp;"Times New Roman,常规"&amp;P&amp;"宋体,常规"页</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pageSetUpPr fitToPage="1"/>
  </sheetPr>
  <dimension ref="A1:H29"/>
  <sheetViews>
    <sheetView workbookViewId="0">
      <selection activeCell="A2" sqref="A2:J2"/>
    </sheetView>
  </sheetViews>
  <sheetFormatPr defaultColWidth="9" defaultRowHeight="15.75" customHeight="1" outlineLevelCol="1"/>
  <cols>
    <col min="1" max="1" width="6.125" style="13" customWidth="1"/>
    <col min="2" max="2" width="27.875" style="13" customWidth="1"/>
    <col min="3" max="3" width="10.875" style="14" customWidth="1"/>
    <col min="4" max="5" width="19.375" style="13" customWidth="1" outlineLevel="1"/>
    <col min="6" max="6" width="19.375" style="13" customWidth="1"/>
    <col min="7" max="7" width="19.375" style="13" customWidth="1" outlineLevel="1"/>
    <col min="8" max="8" width="19.375" style="13" customWidth="1"/>
    <col min="9" max="16384" width="9" style="13"/>
  </cols>
  <sheetData>
    <row r="1" spans="1:8">
      <c r="A1" s="15" t="s">
        <v>414</v>
      </c>
      <c r="B1" s="35" t="s">
        <v>452</v>
      </c>
      <c r="C1" s="36"/>
      <c r="D1" s="12"/>
      <c r="E1" s="12"/>
      <c r="F1" s="12"/>
      <c r="G1" s="12"/>
      <c r="H1" s="12"/>
    </row>
    <row r="2" spans="1:8" s="11" customFormat="1" ht="30" customHeight="1">
      <c r="A2" s="607" t="s">
        <v>1185</v>
      </c>
      <c r="B2" s="631"/>
      <c r="C2" s="631"/>
      <c r="D2" s="631"/>
      <c r="E2" s="631"/>
      <c r="F2" s="631"/>
      <c r="G2" s="631"/>
      <c r="H2" s="631"/>
    </row>
    <row r="3" spans="1:8" ht="14.1" customHeight="1">
      <c r="A3" s="608" t="e">
        <f>CONCATENATE(#REF!,#REF!,#REF!,#REF!,#REF!,#REF!,#REF!)</f>
        <v>#REF!</v>
      </c>
      <c r="B3" s="608"/>
      <c r="C3" s="608"/>
      <c r="D3" s="608"/>
      <c r="E3" s="608"/>
      <c r="F3" s="608"/>
      <c r="G3" s="608"/>
      <c r="H3" s="608"/>
    </row>
    <row r="4" spans="1:8" ht="15.75" customHeight="1">
      <c r="A4" s="19" t="e">
        <f>#REF!&amp;#REF!</f>
        <v>#REF!</v>
      </c>
      <c r="H4" s="20" t="s">
        <v>275</v>
      </c>
    </row>
    <row r="5" spans="1:8" s="12" customFormat="1" ht="15.75" customHeight="1">
      <c r="A5" s="21" t="s">
        <v>454</v>
      </c>
      <c r="B5" s="21" t="s">
        <v>1186</v>
      </c>
      <c r="C5" s="22" t="s">
        <v>638</v>
      </c>
      <c r="D5" s="23" t="s">
        <v>456</v>
      </c>
      <c r="E5" s="24" t="s">
        <v>582</v>
      </c>
      <c r="F5" s="25" t="s">
        <v>457</v>
      </c>
      <c r="G5" s="21" t="s">
        <v>458</v>
      </c>
      <c r="H5" s="21" t="s">
        <v>583</v>
      </c>
    </row>
    <row r="6" spans="1:8" ht="15.75" customHeight="1">
      <c r="A6" s="21">
        <v>1</v>
      </c>
      <c r="B6" s="26"/>
      <c r="C6" s="22"/>
      <c r="D6" s="37"/>
      <c r="E6" s="38"/>
      <c r="F6" s="29">
        <f>D6+E6</f>
        <v>0</v>
      </c>
      <c r="G6" s="30">
        <f>F6</f>
        <v>0</v>
      </c>
      <c r="H6" s="31"/>
    </row>
    <row r="7" spans="1:8" ht="15.75" customHeight="1">
      <c r="A7" s="21"/>
      <c r="B7" s="26"/>
      <c r="C7" s="22"/>
      <c r="D7" s="37"/>
      <c r="E7" s="38"/>
      <c r="F7" s="39"/>
      <c r="G7" s="40"/>
      <c r="H7" s="31"/>
    </row>
    <row r="8" spans="1:8" ht="15.75" customHeight="1">
      <c r="A8" s="21"/>
      <c r="B8" s="26"/>
      <c r="C8" s="22"/>
      <c r="D8" s="37"/>
      <c r="E8" s="38"/>
      <c r="F8" s="39"/>
      <c r="G8" s="40"/>
      <c r="H8" s="31"/>
    </row>
    <row r="9" spans="1:8" ht="15.75" customHeight="1">
      <c r="A9" s="21"/>
      <c r="B9" s="26"/>
      <c r="C9" s="22"/>
      <c r="D9" s="37"/>
      <c r="E9" s="38"/>
      <c r="F9" s="39"/>
      <c r="G9" s="40"/>
      <c r="H9" s="31"/>
    </row>
    <row r="10" spans="1:8" ht="15.75" customHeight="1">
      <c r="A10" s="21"/>
      <c r="B10" s="26"/>
      <c r="C10" s="22"/>
      <c r="D10" s="37"/>
      <c r="E10" s="38"/>
      <c r="F10" s="39"/>
      <c r="G10" s="40"/>
      <c r="H10" s="31"/>
    </row>
    <row r="11" spans="1:8" ht="15.75" customHeight="1">
      <c r="A11" s="21"/>
      <c r="B11" s="26"/>
      <c r="C11" s="22"/>
      <c r="D11" s="37"/>
      <c r="E11" s="38"/>
      <c r="F11" s="39"/>
      <c r="G11" s="40"/>
      <c r="H11" s="31"/>
    </row>
    <row r="12" spans="1:8" ht="15.75" customHeight="1">
      <c r="A12" s="21"/>
      <c r="B12" s="26"/>
      <c r="C12" s="22"/>
      <c r="D12" s="37"/>
      <c r="E12" s="38"/>
      <c r="F12" s="39"/>
      <c r="G12" s="40"/>
      <c r="H12" s="31"/>
    </row>
    <row r="13" spans="1:8" ht="15.75" customHeight="1">
      <c r="A13" s="21"/>
      <c r="B13" s="26"/>
      <c r="C13" s="22"/>
      <c r="D13" s="37"/>
      <c r="E13" s="38"/>
      <c r="F13" s="39"/>
      <c r="G13" s="40"/>
      <c r="H13" s="31"/>
    </row>
    <row r="14" spans="1:8" ht="15.75" customHeight="1">
      <c r="A14" s="21"/>
      <c r="B14" s="26"/>
      <c r="C14" s="22"/>
      <c r="D14" s="37"/>
      <c r="E14" s="38"/>
      <c r="F14" s="39"/>
      <c r="G14" s="40"/>
      <c r="H14" s="31"/>
    </row>
    <row r="15" spans="1:8" ht="15.75" customHeight="1">
      <c r="A15" s="21"/>
      <c r="B15" s="26"/>
      <c r="C15" s="22"/>
      <c r="D15" s="37"/>
      <c r="E15" s="38"/>
      <c r="F15" s="39"/>
      <c r="G15" s="40"/>
      <c r="H15" s="31"/>
    </row>
    <row r="16" spans="1:8" ht="15.75" customHeight="1">
      <c r="A16" s="21"/>
      <c r="B16" s="26"/>
      <c r="C16" s="22"/>
      <c r="D16" s="37"/>
      <c r="E16" s="38"/>
      <c r="F16" s="39"/>
      <c r="G16" s="40"/>
      <c r="H16" s="31"/>
    </row>
    <row r="17" spans="1:8" ht="15.75" customHeight="1">
      <c r="A17" s="21"/>
      <c r="B17" s="26"/>
      <c r="C17" s="22"/>
      <c r="D17" s="37"/>
      <c r="E17" s="38"/>
      <c r="F17" s="39"/>
      <c r="G17" s="40"/>
      <c r="H17" s="31"/>
    </row>
    <row r="18" spans="1:8" ht="15.75" customHeight="1">
      <c r="A18" s="21"/>
      <c r="B18" s="26"/>
      <c r="C18" s="22"/>
      <c r="D18" s="37"/>
      <c r="E18" s="38"/>
      <c r="F18" s="39"/>
      <c r="G18" s="40"/>
      <c r="H18" s="31"/>
    </row>
    <row r="19" spans="1:8" ht="15.75" customHeight="1">
      <c r="A19" s="21"/>
      <c r="B19" s="26"/>
      <c r="C19" s="22"/>
      <c r="D19" s="37"/>
      <c r="E19" s="38"/>
      <c r="F19" s="39"/>
      <c r="G19" s="40"/>
      <c r="H19" s="31"/>
    </row>
    <row r="20" spans="1:8" ht="15.75" customHeight="1">
      <c r="A20" s="21"/>
      <c r="B20" s="26"/>
      <c r="C20" s="22"/>
      <c r="D20" s="37"/>
      <c r="E20" s="38"/>
      <c r="F20" s="39"/>
      <c r="G20" s="40"/>
      <c r="H20" s="31"/>
    </row>
    <row r="21" spans="1:8" ht="15.75" customHeight="1">
      <c r="A21" s="21"/>
      <c r="B21" s="26"/>
      <c r="C21" s="22"/>
      <c r="D21" s="37"/>
      <c r="E21" s="38"/>
      <c r="F21" s="39"/>
      <c r="G21" s="40"/>
      <c r="H21" s="31"/>
    </row>
    <row r="22" spans="1:8" ht="15.75" customHeight="1">
      <c r="A22" s="21"/>
      <c r="B22" s="26"/>
      <c r="C22" s="22"/>
      <c r="D22" s="37"/>
      <c r="E22" s="38"/>
      <c r="F22" s="39"/>
      <c r="G22" s="40"/>
      <c r="H22" s="31"/>
    </row>
    <row r="23" spans="1:8" ht="15.75" customHeight="1">
      <c r="A23" s="21"/>
      <c r="B23" s="26"/>
      <c r="C23" s="22"/>
      <c r="D23" s="37"/>
      <c r="E23" s="38"/>
      <c r="F23" s="39"/>
      <c r="G23" s="40"/>
      <c r="H23" s="31"/>
    </row>
    <row r="24" spans="1:8" ht="15.75" customHeight="1">
      <c r="A24" s="21"/>
      <c r="B24" s="26"/>
      <c r="C24" s="22"/>
      <c r="D24" s="37"/>
      <c r="E24" s="38"/>
      <c r="F24" s="39"/>
      <c r="G24" s="40"/>
      <c r="H24" s="31"/>
    </row>
    <row r="25" spans="1:8" ht="15.75" customHeight="1">
      <c r="A25" s="21"/>
      <c r="B25" s="26"/>
      <c r="C25" s="22"/>
      <c r="D25" s="37"/>
      <c r="E25" s="38"/>
      <c r="F25" s="39"/>
      <c r="G25" s="40"/>
      <c r="H25" s="31"/>
    </row>
    <row r="26" spans="1:8" ht="15.75" customHeight="1">
      <c r="A26" s="21"/>
      <c r="B26" s="26"/>
      <c r="C26" s="22"/>
      <c r="D26" s="37"/>
      <c r="E26" s="38"/>
      <c r="F26" s="39"/>
      <c r="G26" s="40"/>
      <c r="H26" s="31"/>
    </row>
    <row r="27" spans="1:8" ht="15.75" customHeight="1">
      <c r="A27" s="619" t="s">
        <v>1145</v>
      </c>
      <c r="B27" s="620"/>
      <c r="C27" s="22"/>
      <c r="D27" s="37">
        <f>SUM(D6:D26)</f>
        <v>0</v>
      </c>
      <c r="E27" s="38"/>
      <c r="F27" s="39">
        <f>SUM(F6:F26)</f>
        <v>0</v>
      </c>
      <c r="G27" s="40">
        <f>SUM(G6:G26)</f>
        <v>0</v>
      </c>
      <c r="H27" s="31"/>
    </row>
    <row r="28" spans="1:8" ht="15.75" customHeight="1">
      <c r="A28" s="34" t="e">
        <f>#REF!&amp;#REF!</f>
        <v>#REF!</v>
      </c>
      <c r="G28" s="13" t="e">
        <f>"评估人员："&amp;#REF!</f>
        <v>#REF!</v>
      </c>
    </row>
    <row r="29" spans="1:8" ht="15.75" customHeight="1">
      <c r="A29" s="34" t="e">
        <f>CONCATENATE(#REF!,#REF!,#REF!,#REF!,#REF!,#REF!,#REF!)</f>
        <v>#REF!</v>
      </c>
    </row>
  </sheetData>
  <mergeCells count="3">
    <mergeCell ref="A2:H2"/>
    <mergeCell ref="A3:H3"/>
    <mergeCell ref="A27:B27"/>
  </mergeCells>
  <phoneticPr fontId="12" type="noConversion"/>
  <hyperlinks>
    <hyperlink ref="A1" location="索引目录!I25" display="返回索引页"/>
    <hyperlink ref="B1" location="'非流动负债汇总 '!B11" display="返回"/>
  </hyperlinks>
  <printOptions horizontalCentered="1"/>
  <pageMargins left="0.35433070866141703" right="0.35433070866141703" top="0.78740157480314998" bottom="0.78740157480314998" header="1.02362204724409" footer="0.511811023622047"/>
  <pageSetup paperSize="9" scale="92" fitToHeight="0" orientation="landscape"/>
  <headerFooter alignWithMargins="0">
    <oddHeader>&amp;R&amp;"宋体,常规"&amp;10表&amp;"Times New Roman,常规"6-6
&amp;"宋体,常规"共&amp;"Times New Roman,常规"&amp;N&amp;"宋体,常规"页第&amp;"Times New Roman,常规"&amp;P&amp;"宋体,常规"页</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pageSetUpPr fitToPage="1"/>
  </sheetPr>
  <dimension ref="A1:I29"/>
  <sheetViews>
    <sheetView workbookViewId="0">
      <selection activeCell="A2" sqref="A2:J2"/>
    </sheetView>
  </sheetViews>
  <sheetFormatPr defaultColWidth="9" defaultRowHeight="15.75" customHeight="1" outlineLevelCol="1"/>
  <cols>
    <col min="1" max="1" width="4.25" style="13" customWidth="1"/>
    <col min="2" max="2" width="23" style="13" customWidth="1"/>
    <col min="3" max="3" width="10.625" style="14" customWidth="1"/>
    <col min="4" max="4" width="17.125" style="13" customWidth="1"/>
    <col min="5" max="6" width="16.5" style="13" customWidth="1" outlineLevel="1"/>
    <col min="7" max="7" width="16.5" style="13" customWidth="1"/>
    <col min="8" max="8" width="16.5" style="13" customWidth="1" outlineLevel="1"/>
    <col min="9" max="9" width="15.5" style="13" customWidth="1"/>
    <col min="10" max="16384" width="9" style="13"/>
  </cols>
  <sheetData>
    <row r="1" spans="1:9">
      <c r="A1" s="15" t="s">
        <v>414</v>
      </c>
      <c r="B1" s="16" t="s">
        <v>452</v>
      </c>
      <c r="C1" s="17"/>
      <c r="D1" s="18"/>
      <c r="E1" s="18"/>
      <c r="F1" s="18"/>
      <c r="G1" s="18"/>
      <c r="H1" s="18"/>
      <c r="I1" s="18"/>
    </row>
    <row r="2" spans="1:9" s="11" customFormat="1" ht="30" customHeight="1">
      <c r="A2" s="607" t="s">
        <v>1187</v>
      </c>
      <c r="B2" s="607"/>
      <c r="C2" s="607"/>
      <c r="D2" s="607"/>
      <c r="E2" s="607"/>
      <c r="F2" s="607"/>
      <c r="G2" s="607"/>
      <c r="H2" s="607"/>
      <c r="I2" s="607"/>
    </row>
    <row r="3" spans="1:9" ht="14.1" customHeight="1">
      <c r="A3" s="608" t="e">
        <f>CONCATENATE(#REF!,#REF!,#REF!,#REF!,#REF!,#REF!,#REF!)</f>
        <v>#REF!</v>
      </c>
      <c r="B3" s="608"/>
      <c r="C3" s="608"/>
      <c r="D3" s="608"/>
      <c r="E3" s="608"/>
      <c r="F3" s="608"/>
      <c r="G3" s="608"/>
      <c r="H3" s="608"/>
      <c r="I3" s="618"/>
    </row>
    <row r="4" spans="1:9" ht="15.75" customHeight="1">
      <c r="A4" s="19" t="e">
        <f>#REF!&amp;#REF!</f>
        <v>#REF!</v>
      </c>
      <c r="I4" s="20" t="s">
        <v>275</v>
      </c>
    </row>
    <row r="5" spans="1:9" s="12" customFormat="1" ht="15.75" customHeight="1">
      <c r="A5" s="21" t="s">
        <v>454</v>
      </c>
      <c r="B5" s="21" t="s">
        <v>622</v>
      </c>
      <c r="C5" s="22" t="s">
        <v>638</v>
      </c>
      <c r="D5" s="21" t="s">
        <v>744</v>
      </c>
      <c r="E5" s="23" t="s">
        <v>456</v>
      </c>
      <c r="F5" s="24" t="s">
        <v>582</v>
      </c>
      <c r="G5" s="25" t="s">
        <v>457</v>
      </c>
      <c r="H5" s="21" t="s">
        <v>458</v>
      </c>
      <c r="I5" s="21" t="s">
        <v>583</v>
      </c>
    </row>
    <row r="6" spans="1:9" ht="15.75" customHeight="1">
      <c r="A6" s="21">
        <v>1</v>
      </c>
      <c r="B6" s="26"/>
      <c r="C6" s="22"/>
      <c r="D6" s="21"/>
      <c r="E6" s="27"/>
      <c r="F6" s="28"/>
      <c r="G6" s="29">
        <f>E6+F6</f>
        <v>0</v>
      </c>
      <c r="H6" s="30">
        <f>G6</f>
        <v>0</v>
      </c>
      <c r="I6" s="31"/>
    </row>
    <row r="7" spans="1:9" ht="15.75" customHeight="1">
      <c r="A7" s="21"/>
      <c r="B7" s="26"/>
      <c r="C7" s="22"/>
      <c r="D7" s="21"/>
      <c r="E7" s="27"/>
      <c r="F7" s="28"/>
      <c r="G7" s="29"/>
      <c r="H7" s="30"/>
      <c r="I7" s="31"/>
    </row>
    <row r="8" spans="1:9" ht="15.75" customHeight="1">
      <c r="A8" s="21"/>
      <c r="B8" s="26"/>
      <c r="C8" s="22"/>
      <c r="D8" s="21"/>
      <c r="E8" s="27"/>
      <c r="F8" s="28"/>
      <c r="G8" s="29"/>
      <c r="H8" s="30"/>
      <c r="I8" s="31"/>
    </row>
    <row r="9" spans="1:9" ht="15.75" customHeight="1">
      <c r="A9" s="21"/>
      <c r="B9" s="26"/>
      <c r="C9" s="22"/>
      <c r="D9" s="21"/>
      <c r="E9" s="27"/>
      <c r="F9" s="28"/>
      <c r="G9" s="29"/>
      <c r="H9" s="30"/>
      <c r="I9" s="31"/>
    </row>
    <row r="10" spans="1:9" ht="15.75" customHeight="1">
      <c r="A10" s="21"/>
      <c r="B10" s="26"/>
      <c r="C10" s="22"/>
      <c r="D10" s="21"/>
      <c r="E10" s="27"/>
      <c r="F10" s="28"/>
      <c r="G10" s="29"/>
      <c r="H10" s="30"/>
      <c r="I10" s="31"/>
    </row>
    <row r="11" spans="1:9" ht="15.75" customHeight="1">
      <c r="A11" s="21"/>
      <c r="B11" s="26"/>
      <c r="C11" s="22"/>
      <c r="D11" s="21"/>
      <c r="E11" s="27"/>
      <c r="F11" s="28"/>
      <c r="G11" s="29"/>
      <c r="H11" s="30"/>
      <c r="I11" s="31"/>
    </row>
    <row r="12" spans="1:9" ht="15.75" customHeight="1">
      <c r="A12" s="21"/>
      <c r="B12" s="26"/>
      <c r="C12" s="22"/>
      <c r="D12" s="21"/>
      <c r="E12" s="27"/>
      <c r="F12" s="28"/>
      <c r="G12" s="29"/>
      <c r="H12" s="30"/>
      <c r="I12" s="31"/>
    </row>
    <row r="13" spans="1:9" ht="15.75" customHeight="1">
      <c r="A13" s="21"/>
      <c r="B13" s="26"/>
      <c r="C13" s="22"/>
      <c r="D13" s="21"/>
      <c r="E13" s="27"/>
      <c r="F13" s="28"/>
      <c r="G13" s="29"/>
      <c r="H13" s="30"/>
      <c r="I13" s="31"/>
    </row>
    <row r="14" spans="1:9" ht="15.75" customHeight="1">
      <c r="A14" s="21"/>
      <c r="B14" s="26"/>
      <c r="C14" s="22"/>
      <c r="D14" s="21"/>
      <c r="E14" s="27"/>
      <c r="F14" s="28"/>
      <c r="G14" s="29"/>
      <c r="H14" s="30"/>
      <c r="I14" s="31"/>
    </row>
    <row r="15" spans="1:9" ht="15.75" customHeight="1">
      <c r="A15" s="21"/>
      <c r="B15" s="26"/>
      <c r="C15" s="22"/>
      <c r="D15" s="21"/>
      <c r="E15" s="27"/>
      <c r="F15" s="28"/>
      <c r="G15" s="29"/>
      <c r="H15" s="30"/>
      <c r="I15" s="31"/>
    </row>
    <row r="16" spans="1:9" ht="15.75" customHeight="1">
      <c r="A16" s="21"/>
      <c r="B16" s="26"/>
      <c r="C16" s="22"/>
      <c r="D16" s="21"/>
      <c r="E16" s="27"/>
      <c r="F16" s="28"/>
      <c r="G16" s="29"/>
      <c r="H16" s="30"/>
      <c r="I16" s="31"/>
    </row>
    <row r="17" spans="1:9" ht="15.75" customHeight="1">
      <c r="A17" s="21"/>
      <c r="B17" s="26"/>
      <c r="C17" s="22"/>
      <c r="D17" s="21"/>
      <c r="E17" s="27"/>
      <c r="F17" s="28"/>
      <c r="G17" s="29"/>
      <c r="H17" s="30"/>
      <c r="I17" s="31"/>
    </row>
    <row r="18" spans="1:9" ht="15.75" customHeight="1">
      <c r="A18" s="21"/>
      <c r="B18" s="26"/>
      <c r="C18" s="22"/>
      <c r="D18" s="21"/>
      <c r="E18" s="27"/>
      <c r="F18" s="28"/>
      <c r="G18" s="29"/>
      <c r="H18" s="30"/>
      <c r="I18" s="31"/>
    </row>
    <row r="19" spans="1:9" ht="15.75" customHeight="1">
      <c r="A19" s="21"/>
      <c r="B19" s="26"/>
      <c r="C19" s="22"/>
      <c r="D19" s="21"/>
      <c r="E19" s="27"/>
      <c r="F19" s="28"/>
      <c r="G19" s="29"/>
      <c r="H19" s="30"/>
      <c r="I19" s="31"/>
    </row>
    <row r="20" spans="1:9" ht="15.75" customHeight="1">
      <c r="A20" s="21"/>
      <c r="B20" s="26"/>
      <c r="C20" s="22"/>
      <c r="D20" s="21"/>
      <c r="E20" s="27"/>
      <c r="F20" s="28"/>
      <c r="G20" s="29"/>
      <c r="H20" s="30"/>
      <c r="I20" s="31"/>
    </row>
    <row r="21" spans="1:9" ht="15.75" customHeight="1">
      <c r="A21" s="21"/>
      <c r="B21" s="26"/>
      <c r="C21" s="22"/>
      <c r="D21" s="21"/>
      <c r="E21" s="27"/>
      <c r="F21" s="28"/>
      <c r="G21" s="29"/>
      <c r="H21" s="30"/>
      <c r="I21" s="31"/>
    </row>
    <row r="22" spans="1:9" ht="15.75" customHeight="1">
      <c r="A22" s="21"/>
      <c r="B22" s="26"/>
      <c r="C22" s="22"/>
      <c r="D22" s="21"/>
      <c r="E22" s="27"/>
      <c r="F22" s="28"/>
      <c r="G22" s="29"/>
      <c r="H22" s="30"/>
      <c r="I22" s="31"/>
    </row>
    <row r="23" spans="1:9" ht="15.75" customHeight="1">
      <c r="A23" s="21"/>
      <c r="B23" s="26"/>
      <c r="C23" s="22"/>
      <c r="D23" s="21"/>
      <c r="E23" s="27"/>
      <c r="F23" s="28"/>
      <c r="G23" s="29"/>
      <c r="H23" s="30"/>
      <c r="I23" s="31"/>
    </row>
    <row r="24" spans="1:9" ht="15.75" customHeight="1">
      <c r="A24" s="21"/>
      <c r="B24" s="26"/>
      <c r="C24" s="22"/>
      <c r="D24" s="21"/>
      <c r="E24" s="27"/>
      <c r="F24" s="28"/>
      <c r="G24" s="29"/>
      <c r="H24" s="30"/>
      <c r="I24" s="31"/>
    </row>
    <row r="25" spans="1:9" ht="15.75" customHeight="1">
      <c r="A25" s="21"/>
      <c r="B25" s="26"/>
      <c r="C25" s="22"/>
      <c r="D25" s="21"/>
      <c r="E25" s="27"/>
      <c r="F25" s="28"/>
      <c r="G25" s="29"/>
      <c r="H25" s="30"/>
      <c r="I25" s="31"/>
    </row>
    <row r="26" spans="1:9" ht="15.75" customHeight="1">
      <c r="A26" s="21"/>
      <c r="B26" s="26"/>
      <c r="C26" s="22"/>
      <c r="D26" s="21"/>
      <c r="E26" s="27"/>
      <c r="F26" s="28"/>
      <c r="G26" s="29"/>
      <c r="H26" s="30"/>
      <c r="I26" s="31"/>
    </row>
    <row r="27" spans="1:9" ht="15.75" customHeight="1">
      <c r="A27" s="619" t="s">
        <v>1145</v>
      </c>
      <c r="B27" s="620"/>
      <c r="C27" s="22"/>
      <c r="D27" s="21"/>
      <c r="E27" s="27">
        <f>SUM(E6:E26)</f>
        <v>0</v>
      </c>
      <c r="F27" s="28"/>
      <c r="G27" s="29">
        <f>SUM(G6:G26)</f>
        <v>0</v>
      </c>
      <c r="H27" s="30">
        <f>SUM(H6:H26)</f>
        <v>0</v>
      </c>
      <c r="I27" s="31"/>
    </row>
    <row r="28" spans="1:9" ht="15.75" customHeight="1">
      <c r="A28" s="34" t="e">
        <f>#REF!&amp;#REF!</f>
        <v>#REF!</v>
      </c>
      <c r="H28" s="19" t="e">
        <f>"评估人员："&amp;#REF!</f>
        <v>#REF!</v>
      </c>
    </row>
    <row r="29" spans="1:9" ht="15.75" customHeight="1">
      <c r="A29" s="34" t="e">
        <f>CONCATENATE(#REF!,#REF!,#REF!,#REF!,#REF!,#REF!,#REF!)</f>
        <v>#REF!</v>
      </c>
    </row>
  </sheetData>
  <mergeCells count="3">
    <mergeCell ref="A2:I2"/>
    <mergeCell ref="A3:I3"/>
    <mergeCell ref="A27:B27"/>
  </mergeCells>
  <phoneticPr fontId="12" type="noConversion"/>
  <hyperlinks>
    <hyperlink ref="A1" location="索引目录!I26" display="返回索引页"/>
    <hyperlink ref="B1" location="'非流动负债汇总 '!B12" display="返回"/>
  </hyperlinks>
  <printOptions horizontalCentered="1"/>
  <pageMargins left="0.35433070866141703" right="0.35433070866141703" top="0.78740157480314998" bottom="0.78740157480314998" header="1.0629921259842501" footer="0.511811023622047"/>
  <pageSetup paperSize="9" scale="96" fitToHeight="0" orientation="landscape"/>
  <headerFooter alignWithMargins="0">
    <oddHeader>&amp;R&amp;"宋体,常规"&amp;10表&amp;"Times New Roman,常规"6-7
&amp;"宋体,常规"共&amp;"Times New Roman,常规"&amp;N&amp;"宋体,常规"页第&amp;"Times New Roman,常规"&amp;P&amp;"宋体,常规"页</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C26"/>
  <sheetViews>
    <sheetView showFormulas="1" workbookViewId="0">
      <selection activeCell="C1" sqref="C1"/>
    </sheetView>
  </sheetViews>
  <sheetFormatPr defaultColWidth="8.25" defaultRowHeight="12.75"/>
  <cols>
    <col min="1" max="1" width="26.875" style="1" customWidth="1"/>
    <col min="2" max="2" width="1.25" style="1" customWidth="1"/>
    <col min="3" max="3" width="28.875" style="1" customWidth="1"/>
    <col min="4" max="16384" width="8.25" style="1"/>
  </cols>
  <sheetData>
    <row r="1" spans="1:3" ht="15.75">
      <c r="A1" t="s">
        <v>626</v>
      </c>
    </row>
    <row r="2" spans="1:3">
      <c r="A2" s="2" t="s">
        <v>1188</v>
      </c>
    </row>
    <row r="3" spans="1:3">
      <c r="A3" s="3" t="s">
        <v>1189</v>
      </c>
      <c r="C3" s="4" t="s">
        <v>1190</v>
      </c>
    </row>
    <row r="4" spans="1:3">
      <c r="A4" s="3">
        <v>3</v>
      </c>
    </row>
    <row r="7" spans="1:3">
      <c r="A7" s="5" t="s">
        <v>1191</v>
      </c>
    </row>
    <row r="8" spans="1:3">
      <c r="A8" s="6" t="s">
        <v>1192</v>
      </c>
    </row>
    <row r="9" spans="1:3">
      <c r="A9" s="7" t="s">
        <v>1193</v>
      </c>
    </row>
    <row r="10" spans="1:3">
      <c r="A10" s="6" t="s">
        <v>1194</v>
      </c>
    </row>
    <row r="11" spans="1:3">
      <c r="A11" s="8" t="s">
        <v>1195</v>
      </c>
    </row>
    <row r="14" spans="1:3">
      <c r="A14" s="4" t="s">
        <v>1196</v>
      </c>
    </row>
    <row r="17" spans="1:3">
      <c r="C17" s="4" t="s">
        <v>1197</v>
      </c>
    </row>
    <row r="20" spans="1:3">
      <c r="A20" s="9" t="s">
        <v>1198</v>
      </c>
    </row>
    <row r="26" spans="1:3">
      <c r="C26" s="10" t="s">
        <v>1199</v>
      </c>
    </row>
  </sheetData>
  <phoneticPr fontId="12" type="noConversion"/>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M29"/>
  <sheetViews>
    <sheetView workbookViewId="0">
      <selection activeCell="B6" sqref="B6:J9"/>
    </sheetView>
  </sheetViews>
  <sheetFormatPr defaultColWidth="9" defaultRowHeight="15.75" customHeight="1" outlineLevelCol="1"/>
  <cols>
    <col min="1" max="1" width="4.75" style="13" customWidth="1"/>
    <col min="2" max="2" width="29.875" style="13" customWidth="1"/>
    <col min="3" max="4" width="17.25" style="13" customWidth="1"/>
    <col min="5" max="5" width="6.75" style="13" customWidth="1"/>
    <col min="6" max="6" width="13" style="13" customWidth="1"/>
    <col min="7" max="7" width="13.5" style="13" customWidth="1"/>
    <col min="8" max="9" width="15.625" style="13" customWidth="1" outlineLevel="1"/>
    <col min="10" max="10" width="13.125" style="13" customWidth="1"/>
    <col min="11" max="11" width="15.625" style="13" customWidth="1" outlineLevel="1"/>
    <col min="12" max="12" width="11.625" style="13" customWidth="1" outlineLevel="1"/>
    <col min="13" max="13" width="7.875" style="13" customWidth="1"/>
    <col min="14" max="16384" width="9" style="13"/>
  </cols>
  <sheetData>
    <row r="1" spans="1:13" ht="12.75">
      <c r="A1" s="113" t="s">
        <v>272</v>
      </c>
      <c r="B1" s="16" t="s">
        <v>452</v>
      </c>
      <c r="C1" s="18"/>
      <c r="D1" s="18"/>
      <c r="E1" s="18"/>
      <c r="F1" s="18"/>
      <c r="G1" s="18"/>
      <c r="H1" s="18"/>
      <c r="I1" s="18"/>
      <c r="J1" s="18"/>
      <c r="K1" s="18"/>
      <c r="L1" s="18"/>
      <c r="M1" s="18"/>
    </row>
    <row r="2" spans="1:13" s="11" customFormat="1" ht="30" customHeight="1">
      <c r="A2" s="607" t="s">
        <v>585</v>
      </c>
      <c r="B2" s="607"/>
      <c r="C2" s="607"/>
      <c r="D2" s="607"/>
      <c r="E2" s="607"/>
      <c r="F2" s="607"/>
      <c r="G2" s="607"/>
      <c r="H2" s="607"/>
      <c r="I2" s="607"/>
      <c r="J2" s="607"/>
      <c r="K2" s="607"/>
      <c r="L2" s="607"/>
      <c r="M2" s="607"/>
    </row>
    <row r="3" spans="1:13" ht="14.1" customHeight="1">
      <c r="A3" s="608" t="e">
        <f>CONCATENATE(#REF!,#REF!,#REF!,#REF!,#REF!,#REF!,#REF!)</f>
        <v>#REF!</v>
      </c>
      <c r="B3" s="608"/>
      <c r="C3" s="608"/>
      <c r="D3" s="608"/>
      <c r="E3" s="608"/>
      <c r="F3" s="608"/>
      <c r="G3" s="608"/>
      <c r="H3" s="608"/>
      <c r="I3" s="608"/>
      <c r="J3" s="608"/>
      <c r="K3" s="618"/>
      <c r="L3" s="618"/>
      <c r="M3" s="618"/>
    </row>
    <row r="4" spans="1:13" ht="15.75" customHeight="1">
      <c r="A4" s="19" t="e">
        <f>#REF!&amp;#REF!</f>
        <v>#REF!</v>
      </c>
      <c r="M4" s="20" t="s">
        <v>275</v>
      </c>
    </row>
    <row r="5" spans="1:13" s="12" customFormat="1" ht="15.75" customHeight="1">
      <c r="A5" s="21" t="s">
        <v>454</v>
      </c>
      <c r="B5" s="21" t="s">
        <v>586</v>
      </c>
      <c r="C5" s="21" t="s">
        <v>587</v>
      </c>
      <c r="D5" s="61" t="s">
        <v>588</v>
      </c>
      <c r="E5" s="21" t="s">
        <v>579</v>
      </c>
      <c r="F5" s="21" t="s">
        <v>580</v>
      </c>
      <c r="G5" s="21" t="s">
        <v>581</v>
      </c>
      <c r="H5" s="21" t="s">
        <v>456</v>
      </c>
      <c r="I5" s="21" t="s">
        <v>582</v>
      </c>
      <c r="J5" s="21" t="s">
        <v>457</v>
      </c>
      <c r="K5" s="21" t="s">
        <v>458</v>
      </c>
      <c r="L5" s="21" t="s">
        <v>460</v>
      </c>
      <c r="M5" s="21" t="s">
        <v>583</v>
      </c>
    </row>
    <row r="6" spans="1:13" s="12" customFormat="1" ht="15.75" customHeight="1">
      <c r="A6" s="21">
        <v>1</v>
      </c>
      <c r="B6" s="83"/>
      <c r="C6" s="54"/>
      <c r="D6" s="61"/>
      <c r="E6" s="61"/>
      <c r="F6" s="21"/>
      <c r="G6" s="21"/>
      <c r="H6" s="84"/>
      <c r="I6" s="84"/>
      <c r="J6" s="349"/>
      <c r="K6" s="84">
        <f>J6</f>
        <v>0</v>
      </c>
      <c r="L6" s="29" t="str">
        <f>IF(J6=0,"",(K6-J6)/J6*100)</f>
        <v/>
      </c>
      <c r="M6" s="21"/>
    </row>
    <row r="7" spans="1:13" ht="15.75" customHeight="1">
      <c r="A7" s="65">
        <v>2</v>
      </c>
      <c r="B7" s="78"/>
      <c r="C7" s="54"/>
      <c r="D7" s="350"/>
      <c r="E7" s="61"/>
      <c r="F7" s="30"/>
      <c r="G7" s="21"/>
      <c r="H7" s="216"/>
      <c r="I7" s="216"/>
      <c r="J7" s="349"/>
      <c r="K7" s="84">
        <f>J7</f>
        <v>0</v>
      </c>
      <c r="L7" s="29"/>
      <c r="M7" s="31"/>
    </row>
    <row r="8" spans="1:13" ht="15.75" customHeight="1">
      <c r="A8" s="65">
        <v>3</v>
      </c>
      <c r="B8" s="78"/>
      <c r="C8" s="54"/>
      <c r="D8" s="350"/>
      <c r="E8" s="61"/>
      <c r="F8" s="30"/>
      <c r="G8" s="21"/>
      <c r="H8" s="216"/>
      <c r="I8" s="216"/>
      <c r="J8" s="349"/>
      <c r="K8" s="84">
        <f>J8</f>
        <v>0</v>
      </c>
      <c r="L8" s="29"/>
      <c r="M8" s="31"/>
    </row>
    <row r="9" spans="1:13" ht="15.75" customHeight="1">
      <c r="A9" s="65"/>
      <c r="B9" s="59"/>
      <c r="C9" s="59"/>
      <c r="D9" s="59"/>
      <c r="E9" s="65"/>
      <c r="F9" s="30"/>
      <c r="G9" s="21"/>
      <c r="H9" s="216"/>
      <c r="I9" s="216"/>
      <c r="J9" s="349"/>
      <c r="K9" s="84"/>
      <c r="L9" s="29"/>
      <c r="M9" s="31"/>
    </row>
    <row r="10" spans="1:13" ht="15.75" customHeight="1">
      <c r="A10" s="21"/>
      <c r="B10" s="26"/>
      <c r="C10" s="114"/>
      <c r="D10" s="114"/>
      <c r="E10" s="114"/>
      <c r="F10" s="30"/>
      <c r="G10" s="21"/>
      <c r="H10" s="216"/>
      <c r="I10" s="216"/>
      <c r="J10" s="349"/>
      <c r="K10" s="84"/>
      <c r="L10" s="29"/>
      <c r="M10" s="31"/>
    </row>
    <row r="11" spans="1:13" ht="15.75" customHeight="1">
      <c r="A11" s="65"/>
      <c r="B11" s="351"/>
      <c r="C11" s="114"/>
      <c r="D11" s="114"/>
      <c r="E11" s="65"/>
      <c r="F11" s="30"/>
      <c r="G11" s="21"/>
      <c r="H11" s="216"/>
      <c r="I11" s="216"/>
      <c r="J11" s="349"/>
      <c r="K11" s="84"/>
      <c r="L11" s="29"/>
      <c r="M11" s="31"/>
    </row>
    <row r="12" spans="1:13" ht="15.75" customHeight="1">
      <c r="A12" s="65"/>
      <c r="B12" s="59"/>
      <c r="C12" s="96"/>
      <c r="D12" s="96"/>
      <c r="E12" s="65"/>
      <c r="F12" s="30"/>
      <c r="G12" s="21"/>
      <c r="H12" s="216"/>
      <c r="I12" s="216"/>
      <c r="J12" s="349"/>
      <c r="K12" s="84"/>
      <c r="L12" s="29"/>
      <c r="M12" s="31"/>
    </row>
    <row r="13" spans="1:13" ht="15.75" customHeight="1">
      <c r="A13" s="21"/>
      <c r="B13" s="26"/>
      <c r="C13" s="114"/>
      <c r="D13" s="114"/>
      <c r="E13" s="114"/>
      <c r="F13" s="30"/>
      <c r="G13" s="21"/>
      <c r="H13" s="216"/>
      <c r="I13" s="216"/>
      <c r="J13" s="349"/>
      <c r="K13" s="84"/>
      <c r="L13" s="30"/>
      <c r="M13" s="31"/>
    </row>
    <row r="14" spans="1:13" s="327" customFormat="1" ht="15.75" customHeight="1">
      <c r="A14" s="65"/>
      <c r="B14" s="351"/>
      <c r="C14" s="114"/>
      <c r="D14" s="114"/>
      <c r="E14" s="65"/>
      <c r="F14" s="30"/>
      <c r="G14" s="21"/>
      <c r="H14" s="352"/>
      <c r="I14" s="216"/>
      <c r="J14" s="349"/>
      <c r="K14" s="84"/>
      <c r="L14" s="30"/>
      <c r="M14" s="96"/>
    </row>
    <row r="15" spans="1:13" ht="15.75" customHeight="1">
      <c r="A15" s="21"/>
      <c r="B15" s="351"/>
      <c r="C15" s="114"/>
      <c r="D15" s="114"/>
      <c r="E15" s="65"/>
      <c r="F15" s="30"/>
      <c r="G15" s="21"/>
      <c r="H15" s="216"/>
      <c r="I15" s="216"/>
      <c r="J15" s="349"/>
      <c r="K15" s="84"/>
      <c r="L15" s="30"/>
      <c r="M15" s="31"/>
    </row>
    <row r="16" spans="1:13" ht="15.75" customHeight="1">
      <c r="A16" s="21"/>
      <c r="B16" s="26"/>
      <c r="C16" s="114"/>
      <c r="D16" s="114"/>
      <c r="E16" s="114"/>
      <c r="F16" s="30"/>
      <c r="G16" s="21"/>
      <c r="H16" s="216"/>
      <c r="I16" s="216"/>
      <c r="J16" s="349"/>
      <c r="K16" s="84"/>
      <c r="L16" s="29"/>
      <c r="M16" s="30"/>
    </row>
    <row r="17" spans="1:13" ht="15.75" customHeight="1">
      <c r="A17" s="21"/>
      <c r="B17" s="26"/>
      <c r="C17" s="114"/>
      <c r="D17" s="114"/>
      <c r="E17" s="114"/>
      <c r="F17" s="30"/>
      <c r="G17" s="21"/>
      <c r="H17" s="216"/>
      <c r="I17" s="216"/>
      <c r="J17" s="349"/>
      <c r="K17" s="84"/>
      <c r="L17" s="29"/>
      <c r="M17" s="30"/>
    </row>
    <row r="18" spans="1:13" ht="15.75" customHeight="1">
      <c r="A18" s="21"/>
      <c r="B18" s="26"/>
      <c r="C18" s="114"/>
      <c r="D18" s="114"/>
      <c r="E18" s="114"/>
      <c r="F18" s="30"/>
      <c r="G18" s="21"/>
      <c r="H18" s="216"/>
      <c r="I18" s="216"/>
      <c r="J18" s="349"/>
      <c r="K18" s="84"/>
      <c r="L18" s="29"/>
      <c r="M18" s="30"/>
    </row>
    <row r="19" spans="1:13" ht="15.75" customHeight="1">
      <c r="A19" s="21"/>
      <c r="B19" s="26"/>
      <c r="C19" s="114"/>
      <c r="D19" s="114"/>
      <c r="E19" s="114"/>
      <c r="F19" s="30"/>
      <c r="G19" s="21"/>
      <c r="H19" s="216"/>
      <c r="I19" s="216"/>
      <c r="J19" s="349"/>
      <c r="K19" s="84"/>
      <c r="L19" s="29"/>
      <c r="M19" s="30"/>
    </row>
    <row r="20" spans="1:13" ht="15.75" customHeight="1">
      <c r="A20" s="21"/>
      <c r="B20" s="26"/>
      <c r="C20" s="114"/>
      <c r="D20" s="114"/>
      <c r="E20" s="114"/>
      <c r="F20" s="30"/>
      <c r="G20" s="21"/>
      <c r="H20" s="216"/>
      <c r="I20" s="216"/>
      <c r="J20" s="349"/>
      <c r="K20" s="84"/>
      <c r="L20" s="29"/>
      <c r="M20" s="30"/>
    </row>
    <row r="21" spans="1:13" ht="15.75" customHeight="1">
      <c r="A21" s="21"/>
      <c r="B21" s="26"/>
      <c r="C21" s="114"/>
      <c r="D21" s="114"/>
      <c r="E21" s="114"/>
      <c r="F21" s="30"/>
      <c r="G21" s="21"/>
      <c r="H21" s="216"/>
      <c r="I21" s="216"/>
      <c r="J21" s="349"/>
      <c r="K21" s="84"/>
      <c r="L21" s="29"/>
      <c r="M21" s="30"/>
    </row>
    <row r="22" spans="1:13" ht="15.75" customHeight="1">
      <c r="A22" s="21"/>
      <c r="B22" s="26"/>
      <c r="C22" s="114"/>
      <c r="D22" s="114"/>
      <c r="E22" s="114"/>
      <c r="F22" s="30"/>
      <c r="G22" s="21"/>
      <c r="H22" s="216"/>
      <c r="I22" s="216"/>
      <c r="J22" s="349"/>
      <c r="K22" s="84"/>
      <c r="L22" s="29"/>
      <c r="M22" s="30"/>
    </row>
    <row r="23" spans="1:13" ht="15.75" customHeight="1">
      <c r="A23" s="21"/>
      <c r="B23" s="26"/>
      <c r="C23" s="114"/>
      <c r="D23" s="114"/>
      <c r="E23" s="114"/>
      <c r="F23" s="30"/>
      <c r="G23" s="21"/>
      <c r="H23" s="216"/>
      <c r="I23" s="216"/>
      <c r="J23" s="349"/>
      <c r="K23" s="84"/>
      <c r="L23" s="29"/>
      <c r="M23" s="30"/>
    </row>
    <row r="24" spans="1:13" ht="15.75" customHeight="1">
      <c r="A24" s="21"/>
      <c r="B24" s="26"/>
      <c r="C24" s="114"/>
      <c r="D24" s="114"/>
      <c r="E24" s="114"/>
      <c r="F24" s="30"/>
      <c r="G24" s="21"/>
      <c r="H24" s="216"/>
      <c r="I24" s="216"/>
      <c r="J24" s="349"/>
      <c r="K24" s="84"/>
      <c r="L24" s="29"/>
      <c r="M24" s="30"/>
    </row>
    <row r="25" spans="1:13" ht="15.75" customHeight="1">
      <c r="A25" s="21"/>
      <c r="B25" s="26"/>
      <c r="C25" s="114"/>
      <c r="D25" s="114"/>
      <c r="E25" s="114"/>
      <c r="F25" s="30"/>
      <c r="G25" s="21"/>
      <c r="H25" s="216"/>
      <c r="I25" s="216"/>
      <c r="J25" s="349"/>
      <c r="K25" s="84"/>
      <c r="L25" s="29"/>
      <c r="M25" s="30"/>
    </row>
    <row r="26" spans="1:13" ht="15.75" customHeight="1">
      <c r="A26" s="21"/>
      <c r="B26" s="26"/>
      <c r="C26" s="114"/>
      <c r="D26" s="114"/>
      <c r="E26" s="114"/>
      <c r="F26" s="30"/>
      <c r="G26" s="21"/>
      <c r="H26" s="216"/>
      <c r="I26" s="216"/>
      <c r="J26" s="349"/>
      <c r="K26" s="84"/>
      <c r="L26" s="29"/>
      <c r="M26" s="30"/>
    </row>
    <row r="27" spans="1:13" ht="15.75" customHeight="1">
      <c r="A27" s="619" t="s">
        <v>584</v>
      </c>
      <c r="B27" s="620"/>
      <c r="C27" s="31"/>
      <c r="D27" s="31"/>
      <c r="E27" s="31"/>
      <c r="F27" s="30"/>
      <c r="G27" s="21"/>
      <c r="H27" s="30">
        <f>SUM(H6:H26)</f>
        <v>0</v>
      </c>
      <c r="I27" s="30"/>
      <c r="J27" s="30">
        <f>SUM(J6:J26)</f>
        <v>0</v>
      </c>
      <c r="K27" s="30">
        <f>SUM(K6:K26)</f>
        <v>0</v>
      </c>
      <c r="L27" s="29" t="str">
        <f>IF(J27=0,"",(K27-J27)/J27*100)</f>
        <v/>
      </c>
      <c r="M27" s="30"/>
    </row>
    <row r="28" spans="1:13" ht="15.75" customHeight="1">
      <c r="A28" s="34" t="e">
        <f>#REF!&amp;#REF!</f>
        <v>#REF!</v>
      </c>
      <c r="K28" s="19" t="e">
        <f>"评估人员："&amp;#REF!</f>
        <v>#REF!</v>
      </c>
    </row>
    <row r="29" spans="1:13" ht="15.75" customHeight="1">
      <c r="A29" s="34" t="e">
        <f>CONCATENATE(#REF!,#REF!,#REF!,#REF!,#REF!,#REF!,#REF!)</f>
        <v>#REF!</v>
      </c>
    </row>
  </sheetData>
  <mergeCells count="3">
    <mergeCell ref="A2:M2"/>
    <mergeCell ref="A3:M3"/>
    <mergeCell ref="A27:B27"/>
  </mergeCells>
  <phoneticPr fontId="12" type="noConversion"/>
  <hyperlinks>
    <hyperlink ref="B1" location="流动汇总!B6" display="返回"/>
    <hyperlink ref="A1" location="索引目录!E7" display="返回索引页"/>
  </hyperlinks>
  <printOptions horizontalCentered="1"/>
  <pageMargins left="0.35433070866141703" right="0.35433070866141703" top="0.78740157480314998" bottom="0.78740157480314998" header="1.02362204724409" footer="0.511811023622047"/>
  <pageSetup paperSize="9" scale="79" fitToHeight="0" orientation="landscape"/>
  <headerFooter alignWithMargins="0">
    <oddHeader>&amp;R&amp;"宋体,常规"&amp;10表&amp;"Times New Roman,常规"3-1-2
&amp;"宋体,常规"共&amp;"Times New Roman,常规"&amp;N&amp;"宋体,常规"页第&amp;"Times New Roman,常规"&amp;P&amp;"宋体,常规"页</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88</vt:i4>
      </vt:variant>
      <vt:variant>
        <vt:lpstr>命名范围</vt:lpstr>
      </vt:variant>
      <vt:variant>
        <vt:i4>163</vt:i4>
      </vt:variant>
    </vt:vector>
  </HeadingPairs>
  <TitlesOfParts>
    <vt:vector size="251" baseType="lpstr">
      <vt:lpstr>索引目录</vt:lpstr>
      <vt:lpstr>填表说明</vt:lpstr>
      <vt:lpstr>基本情况</vt:lpstr>
      <vt:lpstr>资产负债表</vt:lpstr>
      <vt:lpstr>汇总表</vt:lpstr>
      <vt:lpstr>分类汇总</vt:lpstr>
      <vt:lpstr>流动汇总</vt:lpstr>
      <vt:lpstr>现金</vt:lpstr>
      <vt:lpstr>银行存款</vt:lpstr>
      <vt:lpstr>其他货币资金</vt:lpstr>
      <vt:lpstr>交易性金融资产汇总</vt:lpstr>
      <vt:lpstr>交易性-股票</vt:lpstr>
      <vt:lpstr>交易性-债券</vt:lpstr>
      <vt:lpstr>交易性-基金</vt:lpstr>
      <vt:lpstr>应收票据</vt:lpstr>
      <vt:lpstr>应收账款</vt:lpstr>
      <vt:lpstr>预付账款</vt:lpstr>
      <vt:lpstr>应收利息</vt:lpstr>
      <vt:lpstr>应收股利（利润）</vt:lpstr>
      <vt:lpstr>其他应收款</vt:lpstr>
      <vt:lpstr>存货汇总</vt:lpstr>
      <vt:lpstr>材料采购（在途物资）</vt:lpstr>
      <vt:lpstr>原材料</vt:lpstr>
      <vt:lpstr>在库周转材料</vt:lpstr>
      <vt:lpstr>委托加工物资</vt:lpstr>
      <vt:lpstr>产成品（库存商品）</vt:lpstr>
      <vt:lpstr>在产品（自制半成品）</vt:lpstr>
      <vt:lpstr>发出商品</vt:lpstr>
      <vt:lpstr>在用周转材料</vt:lpstr>
      <vt:lpstr>消耗性生物资产</vt:lpstr>
      <vt:lpstr>一年到期非流动资产</vt:lpstr>
      <vt:lpstr>其他流动资产</vt:lpstr>
      <vt:lpstr>非流动资产汇总</vt:lpstr>
      <vt:lpstr>可供出售金融资产汇总</vt:lpstr>
      <vt:lpstr>可出售-股票</vt:lpstr>
      <vt:lpstr>可出售-债券</vt:lpstr>
      <vt:lpstr>可出售-其他</vt:lpstr>
      <vt:lpstr>持有到期投资</vt:lpstr>
      <vt:lpstr>长期应收</vt:lpstr>
      <vt:lpstr>股权投资</vt:lpstr>
      <vt:lpstr>投资性房地产</vt:lpstr>
      <vt:lpstr>固定资产汇总</vt:lpstr>
      <vt:lpstr>房屋建筑物</vt:lpstr>
      <vt:lpstr>构筑物</vt:lpstr>
      <vt:lpstr>管道沟槽</vt:lpstr>
      <vt:lpstr>井巷</vt:lpstr>
      <vt:lpstr>机器设备</vt:lpstr>
      <vt:lpstr>车辆</vt:lpstr>
      <vt:lpstr>快速变现折扣测算</vt:lpstr>
      <vt:lpstr>Sheet1</vt:lpstr>
      <vt:lpstr>电子设备</vt:lpstr>
      <vt:lpstr>土地</vt:lpstr>
      <vt:lpstr>在建工程汇总</vt:lpstr>
      <vt:lpstr>在建（土建）</vt:lpstr>
      <vt:lpstr>在建（设备）</vt:lpstr>
      <vt:lpstr>工程物资</vt:lpstr>
      <vt:lpstr>固定资产清理</vt:lpstr>
      <vt:lpstr>生产性生物资产</vt:lpstr>
      <vt:lpstr>油气资产</vt:lpstr>
      <vt:lpstr>无形资产汇总</vt:lpstr>
      <vt:lpstr>无形-土地</vt:lpstr>
      <vt:lpstr>无形-其他</vt:lpstr>
      <vt:lpstr>开发支出</vt:lpstr>
      <vt:lpstr>商誉</vt:lpstr>
      <vt:lpstr>长期待摊费用</vt:lpstr>
      <vt:lpstr>递延所得税资产</vt:lpstr>
      <vt:lpstr>其他非流动资产</vt:lpstr>
      <vt:lpstr>流动负债汇总</vt:lpstr>
      <vt:lpstr>短期借款</vt:lpstr>
      <vt:lpstr>交易性金融负债</vt:lpstr>
      <vt:lpstr>应付票据</vt:lpstr>
      <vt:lpstr>应付账款</vt:lpstr>
      <vt:lpstr>预收账款</vt:lpstr>
      <vt:lpstr>职工薪酬</vt:lpstr>
      <vt:lpstr>应交税费</vt:lpstr>
      <vt:lpstr>应付利息</vt:lpstr>
      <vt:lpstr>应付股利（利润）</vt:lpstr>
      <vt:lpstr>其他应付款</vt:lpstr>
      <vt:lpstr>一年到期非流动负债</vt:lpstr>
      <vt:lpstr>其他流动负债</vt:lpstr>
      <vt:lpstr>非流动负债汇总 </vt:lpstr>
      <vt:lpstr>长期借款</vt:lpstr>
      <vt:lpstr>应付债券</vt:lpstr>
      <vt:lpstr>长期应付款</vt:lpstr>
      <vt:lpstr>专项应付款</vt:lpstr>
      <vt:lpstr>预计负债</vt:lpstr>
      <vt:lpstr>递延所得税负债</vt:lpstr>
      <vt:lpstr>其他非流动负债</vt:lpstr>
      <vt:lpstr>'材料采购（在途物资）'!Print_Area</vt:lpstr>
      <vt:lpstr>'产成品（库存商品）'!Print_Area</vt:lpstr>
      <vt:lpstr>车辆!Print_Area</vt:lpstr>
      <vt:lpstr>持有到期投资!Print_Area</vt:lpstr>
      <vt:lpstr>存货汇总!Print_Area</vt:lpstr>
      <vt:lpstr>递延所得税负债!Print_Area</vt:lpstr>
      <vt:lpstr>递延所得税资产!Print_Area</vt:lpstr>
      <vt:lpstr>电子设备!Print_Area</vt:lpstr>
      <vt:lpstr>短期借款!Print_Area</vt:lpstr>
      <vt:lpstr>发出商品!Print_Area</vt:lpstr>
      <vt:lpstr>房屋建筑物!Print_Area</vt:lpstr>
      <vt:lpstr>'非流动负债汇总 '!Print_Area</vt:lpstr>
      <vt:lpstr>非流动资产汇总!Print_Area</vt:lpstr>
      <vt:lpstr>分类汇总!Print_Area</vt:lpstr>
      <vt:lpstr>工程物资!Print_Area</vt:lpstr>
      <vt:lpstr>构筑物!Print_Area</vt:lpstr>
      <vt:lpstr>股权投资!Print_Area</vt:lpstr>
      <vt:lpstr>固定资产汇总!Print_Area</vt:lpstr>
      <vt:lpstr>固定资产清理!Print_Area</vt:lpstr>
      <vt:lpstr>管道沟槽!Print_Area</vt:lpstr>
      <vt:lpstr>汇总表!Print_Area</vt:lpstr>
      <vt:lpstr>机器设备!Print_Area</vt:lpstr>
      <vt:lpstr>'交易性-股票'!Print_Area</vt:lpstr>
      <vt:lpstr>'交易性-基金'!Print_Area</vt:lpstr>
      <vt:lpstr>交易性金融负债!Print_Area</vt:lpstr>
      <vt:lpstr>交易性金融资产汇总!Print_Area</vt:lpstr>
      <vt:lpstr>'交易性-债券'!Print_Area</vt:lpstr>
      <vt:lpstr>井巷!Print_Area</vt:lpstr>
      <vt:lpstr>开发支出!Print_Area</vt:lpstr>
      <vt:lpstr>'可出售-股票'!Print_Area</vt:lpstr>
      <vt:lpstr>'可出售-其他'!Print_Area</vt:lpstr>
      <vt:lpstr>'可出售-债券'!Print_Area</vt:lpstr>
      <vt:lpstr>可供出售金融资产汇总!Print_Area</vt:lpstr>
      <vt:lpstr>流动负债汇总!Print_Area</vt:lpstr>
      <vt:lpstr>流动汇总!Print_Area</vt:lpstr>
      <vt:lpstr>其他非流动负债!Print_Area</vt:lpstr>
      <vt:lpstr>其他非流动资产!Print_Area</vt:lpstr>
      <vt:lpstr>其他货币资金!Print_Area</vt:lpstr>
      <vt:lpstr>其他流动负债!Print_Area</vt:lpstr>
      <vt:lpstr>其他流动资产!Print_Area</vt:lpstr>
      <vt:lpstr>其他应付款!Print_Area</vt:lpstr>
      <vt:lpstr>其他应收款!Print_Area</vt:lpstr>
      <vt:lpstr>商誉!Print_Area</vt:lpstr>
      <vt:lpstr>生产性生物资产!Print_Area</vt:lpstr>
      <vt:lpstr>投资性房地产!Print_Area</vt:lpstr>
      <vt:lpstr>土地!Print_Area</vt:lpstr>
      <vt:lpstr>委托加工物资!Print_Area</vt:lpstr>
      <vt:lpstr>'无形-其他'!Print_Area</vt:lpstr>
      <vt:lpstr>'无形-土地'!Print_Area</vt:lpstr>
      <vt:lpstr>无形资产汇总!Print_Area</vt:lpstr>
      <vt:lpstr>现金!Print_Area</vt:lpstr>
      <vt:lpstr>消耗性生物资产!Print_Area</vt:lpstr>
      <vt:lpstr>一年到期非流动负债!Print_Area</vt:lpstr>
      <vt:lpstr>一年到期非流动资产!Print_Area</vt:lpstr>
      <vt:lpstr>银行存款!Print_Area</vt:lpstr>
      <vt:lpstr>'应付股利（利润）'!Print_Area</vt:lpstr>
      <vt:lpstr>应付利息!Print_Area</vt:lpstr>
      <vt:lpstr>应付票据!Print_Area</vt:lpstr>
      <vt:lpstr>应付债券!Print_Area</vt:lpstr>
      <vt:lpstr>应付账款!Print_Area</vt:lpstr>
      <vt:lpstr>应交税费!Print_Area</vt:lpstr>
      <vt:lpstr>'应收股利（利润）'!Print_Area</vt:lpstr>
      <vt:lpstr>应收利息!Print_Area</vt:lpstr>
      <vt:lpstr>应收票据!Print_Area</vt:lpstr>
      <vt:lpstr>应收账款!Print_Area</vt:lpstr>
      <vt:lpstr>油气资产!Print_Area</vt:lpstr>
      <vt:lpstr>预付账款!Print_Area</vt:lpstr>
      <vt:lpstr>预计负债!Print_Area</vt:lpstr>
      <vt:lpstr>预收账款!Print_Area</vt:lpstr>
      <vt:lpstr>原材料!Print_Area</vt:lpstr>
      <vt:lpstr>'在产品（自制半成品）'!Print_Area</vt:lpstr>
      <vt:lpstr>'在建（设备）'!Print_Area</vt:lpstr>
      <vt:lpstr>'在建（土建）'!Print_Area</vt:lpstr>
      <vt:lpstr>在建工程汇总!Print_Area</vt:lpstr>
      <vt:lpstr>在库周转材料!Print_Area</vt:lpstr>
      <vt:lpstr>在用周转材料!Print_Area</vt:lpstr>
      <vt:lpstr>长期待摊费用!Print_Area</vt:lpstr>
      <vt:lpstr>长期借款!Print_Area</vt:lpstr>
      <vt:lpstr>长期应付款!Print_Area</vt:lpstr>
      <vt:lpstr>长期应收!Print_Area</vt:lpstr>
      <vt:lpstr>职工薪酬!Print_Area</vt:lpstr>
      <vt:lpstr>专项应付款!Print_Area</vt:lpstr>
      <vt:lpstr>资产负债表!Print_Area</vt:lpstr>
      <vt:lpstr>'材料采购（在途物资）'!Print_Titles</vt:lpstr>
      <vt:lpstr>'产成品（库存商品）'!Print_Titles</vt:lpstr>
      <vt:lpstr>车辆!Print_Titles</vt:lpstr>
      <vt:lpstr>持有到期投资!Print_Titles</vt:lpstr>
      <vt:lpstr>存货汇总!Print_Titles</vt:lpstr>
      <vt:lpstr>递延所得税负债!Print_Titles</vt:lpstr>
      <vt:lpstr>递延所得税资产!Print_Titles</vt:lpstr>
      <vt:lpstr>电子设备!Print_Titles</vt:lpstr>
      <vt:lpstr>短期借款!Print_Titles</vt:lpstr>
      <vt:lpstr>发出商品!Print_Titles</vt:lpstr>
      <vt:lpstr>房屋建筑物!Print_Titles</vt:lpstr>
      <vt:lpstr>'非流动负债汇总 '!Print_Titles</vt:lpstr>
      <vt:lpstr>非流动资产汇总!Print_Titles</vt:lpstr>
      <vt:lpstr>分类汇总!Print_Titles</vt:lpstr>
      <vt:lpstr>工程物资!Print_Titles</vt:lpstr>
      <vt:lpstr>构筑物!Print_Titles</vt:lpstr>
      <vt:lpstr>股权投资!Print_Titles</vt:lpstr>
      <vt:lpstr>固定资产汇总!Print_Titles</vt:lpstr>
      <vt:lpstr>固定资产清理!Print_Titles</vt:lpstr>
      <vt:lpstr>管道沟槽!Print_Titles</vt:lpstr>
      <vt:lpstr>机器设备!Print_Titles</vt:lpstr>
      <vt:lpstr>'交易性-股票'!Print_Titles</vt:lpstr>
      <vt:lpstr>'交易性-基金'!Print_Titles</vt:lpstr>
      <vt:lpstr>交易性金融负债!Print_Titles</vt:lpstr>
      <vt:lpstr>交易性金融资产汇总!Print_Titles</vt:lpstr>
      <vt:lpstr>'交易性-债券'!Print_Titles</vt:lpstr>
      <vt:lpstr>井巷!Print_Titles</vt:lpstr>
      <vt:lpstr>开发支出!Print_Titles</vt:lpstr>
      <vt:lpstr>'可出售-股票'!Print_Titles</vt:lpstr>
      <vt:lpstr>'可出售-其他'!Print_Titles</vt:lpstr>
      <vt:lpstr>'可出售-债券'!Print_Titles</vt:lpstr>
      <vt:lpstr>可供出售金融资产汇总!Print_Titles</vt:lpstr>
      <vt:lpstr>流动负债汇总!Print_Titles</vt:lpstr>
      <vt:lpstr>其他非流动负债!Print_Titles</vt:lpstr>
      <vt:lpstr>其他非流动资产!Print_Titles</vt:lpstr>
      <vt:lpstr>其他货币资金!Print_Titles</vt:lpstr>
      <vt:lpstr>其他流动负债!Print_Titles</vt:lpstr>
      <vt:lpstr>其他流动资产!Print_Titles</vt:lpstr>
      <vt:lpstr>其他应付款!Print_Titles</vt:lpstr>
      <vt:lpstr>其他应收款!Print_Titles</vt:lpstr>
      <vt:lpstr>商誉!Print_Titles</vt:lpstr>
      <vt:lpstr>生产性生物资产!Print_Titles</vt:lpstr>
      <vt:lpstr>投资性房地产!Print_Titles</vt:lpstr>
      <vt:lpstr>土地!Print_Titles</vt:lpstr>
      <vt:lpstr>委托加工物资!Print_Titles</vt:lpstr>
      <vt:lpstr>'无形-其他'!Print_Titles</vt:lpstr>
      <vt:lpstr>'无形-土地'!Print_Titles</vt:lpstr>
      <vt:lpstr>无形资产汇总!Print_Titles</vt:lpstr>
      <vt:lpstr>现金!Print_Titles</vt:lpstr>
      <vt:lpstr>消耗性生物资产!Print_Titles</vt:lpstr>
      <vt:lpstr>一年到期非流动负债!Print_Titles</vt:lpstr>
      <vt:lpstr>一年到期非流动资产!Print_Titles</vt:lpstr>
      <vt:lpstr>银行存款!Print_Titles</vt:lpstr>
      <vt:lpstr>'应付股利（利润）'!Print_Titles</vt:lpstr>
      <vt:lpstr>应付利息!Print_Titles</vt:lpstr>
      <vt:lpstr>应付票据!Print_Titles</vt:lpstr>
      <vt:lpstr>应付债券!Print_Titles</vt:lpstr>
      <vt:lpstr>应付账款!Print_Titles</vt:lpstr>
      <vt:lpstr>应交税费!Print_Titles</vt:lpstr>
      <vt:lpstr>'应收股利（利润）'!Print_Titles</vt:lpstr>
      <vt:lpstr>应收利息!Print_Titles</vt:lpstr>
      <vt:lpstr>应收票据!Print_Titles</vt:lpstr>
      <vt:lpstr>应收账款!Print_Titles</vt:lpstr>
      <vt:lpstr>油气资产!Print_Titles</vt:lpstr>
      <vt:lpstr>预付账款!Print_Titles</vt:lpstr>
      <vt:lpstr>预计负债!Print_Titles</vt:lpstr>
      <vt:lpstr>预收账款!Print_Titles</vt:lpstr>
      <vt:lpstr>原材料!Print_Titles</vt:lpstr>
      <vt:lpstr>'在产品（自制半成品）'!Print_Titles</vt:lpstr>
      <vt:lpstr>'在建（设备）'!Print_Titles</vt:lpstr>
      <vt:lpstr>'在建（土建）'!Print_Titles</vt:lpstr>
      <vt:lpstr>在建工程汇总!Print_Titles</vt:lpstr>
      <vt:lpstr>在库周转材料!Print_Titles</vt:lpstr>
      <vt:lpstr>在用周转材料!Print_Titles</vt:lpstr>
      <vt:lpstr>长期待摊费用!Print_Titles</vt:lpstr>
      <vt:lpstr>长期借款!Print_Titles</vt:lpstr>
      <vt:lpstr>长期应付款!Print_Titles</vt:lpstr>
      <vt:lpstr>长期应收!Print_Titles</vt:lpstr>
      <vt:lpstr>职工薪酬!Print_Titles</vt:lpstr>
      <vt:lpstr>专项应付款!Print_Titles</vt:lpstr>
    </vt:vector>
  </TitlesOfParts>
  <Company>conqueror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新版通用申报表</dc:title>
  <dc:creator>Seaman</dc:creator>
  <cp:lastModifiedBy>user</cp:lastModifiedBy>
  <cp:lastPrinted>2023-08-23T00:55:00Z</cp:lastPrinted>
  <dcterms:created xsi:type="dcterms:W3CDTF">1999-04-07T08:44:00Z</dcterms:created>
  <dcterms:modified xsi:type="dcterms:W3CDTF">2026-08-01T04:17:43Z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939ED4C8A0124BE2A1483BBAF614D67D_13</vt:lpwstr>
  </property>
  <property fmtid="{D5CDD505-2E9C-101B-9397-08002B2CF9AE}" pid="4" name="CalculationRule">
    <vt:i4>0</vt:i4>
  </property>
</Properties>
</file>